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5" windowHeight="11340" tabRatio="601" activeTab="0"/>
  </bookViews>
  <sheets>
    <sheet name="абз.2.3,4,5 п.11.б ППРФ №24" sheetId="1" r:id="rId1"/>
  </sheets>
  <definedNames>
    <definedName name="sub_100611" localSheetId="0">'абз.2.3,4,5 п.11.б ППРФ №24'!$B$8</definedName>
    <definedName name="sub_100613" localSheetId="0">'абз.2.3,4,5 п.11.б ППРФ №24'!$B$14</definedName>
    <definedName name="_xlnm.Print_Area" localSheetId="0">'абз.2.3,4,5 п.11.б ППРФ №24'!$A$1:$I$40</definedName>
  </definedNames>
  <calcPr fullCalcOnLoad="1"/>
</workbook>
</file>

<file path=xl/sharedStrings.xml><?xml version="1.0" encoding="utf-8"?>
<sst xmlns="http://schemas.openxmlformats.org/spreadsheetml/2006/main" count="66" uniqueCount="51">
  <si>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</si>
  <si>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</si>
  <si>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</si>
  <si>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</si>
  <si>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</si>
  <si>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</si>
  <si>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</si>
  <si>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</si>
  <si>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>1.1.</t>
  </si>
  <si>
    <t>из смежной сети, всего</t>
  </si>
  <si>
    <t>в том числе из сети</t>
  </si>
  <si>
    <t>1.2.</t>
  </si>
  <si>
    <t>от электростанций ПЭ (ЭСО)</t>
  </si>
  <si>
    <t>1.3.</t>
  </si>
  <si>
    <t>от других поставщиков (в т.ч. с оптового рынка)</t>
  </si>
  <si>
    <t>2.</t>
  </si>
  <si>
    <t>Потери электроэнергии в сети</t>
  </si>
  <si>
    <t>4.</t>
  </si>
  <si>
    <t>Полезный отпуск из сети</t>
  </si>
  <si>
    <t>в т.ч.</t>
  </si>
  <si>
    <t>4.1.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</si>
  <si>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</si>
  <si>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</si>
  <si>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</si>
  <si>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</si>
  <si>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</si>
  <si>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</si>
  <si>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</si>
  <si>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 xml:space="preserve">Исп: </t>
  </si>
  <si>
    <t xml:space="preserve">Тел:( 8831-71) </t>
  </si>
  <si>
    <t>Баланс электрической энергии по сетям ВН, СН1, СН11 и НН(млн. кВт*час)</t>
  </si>
  <si>
    <t>население и приравненные к ним группы</t>
  </si>
  <si>
    <t>другие сети, в том числе потребители имеющие статус ТСО</t>
  </si>
  <si>
    <t>Итого за  год</t>
  </si>
  <si>
    <t xml:space="preserve">Отпуск  электроэнергии   в сеть, </t>
  </si>
  <si>
    <t>Ед. изм.</t>
  </si>
  <si>
    <t>Млн. кВт*час</t>
  </si>
  <si>
    <t>отпуск эл. энергии от других организаций</t>
  </si>
  <si>
    <t xml:space="preserve">Отпуск электроэнергии из сети в т.ч. </t>
  </si>
  <si>
    <t>конечным  потребителям  - юридическим  лицам (кроме совмещающих с передачей)</t>
  </si>
  <si>
    <t>%</t>
  </si>
  <si>
    <t>Фактические  потери электроэнергии в сети</t>
  </si>
  <si>
    <t>№ п/п</t>
  </si>
  <si>
    <t>Наименование сетевой организации (филиала сетевой организации)</t>
  </si>
  <si>
    <t>всего</t>
  </si>
  <si>
    <t>в том числе по уровням напряжения</t>
  </si>
  <si>
    <t>СН2</t>
  </si>
  <si>
    <r>
      <rPr>
        <b/>
        <sz val="11"/>
        <color indexed="8"/>
        <rFont val="Arial Narrow"/>
        <family val="2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ООО "Павловоэнерго"              </t>
    </r>
    <r>
      <rPr>
        <sz val="11"/>
        <color indexed="8"/>
        <rFont val="Arial Narrow"/>
        <family val="2"/>
      </rPr>
      <t xml:space="preserve">                                                                                                 </t>
    </r>
  </si>
  <si>
    <t xml:space="preserve">ООО "Павловоэнерго"      </t>
  </si>
  <si>
    <r>
      <rPr>
        <b/>
        <sz val="11"/>
        <color indexed="8"/>
        <rFont val="Arial Narrow"/>
        <family val="2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1"/>
        <color indexed="8"/>
        <rFont val="Arial Narrow"/>
        <family val="2"/>
      </rPr>
      <t xml:space="preserve">
</t>
    </r>
    <r>
      <rPr>
        <b/>
        <sz val="11"/>
        <color indexed="8"/>
        <rFont val="Arial Narrow"/>
        <family val="2"/>
      </rPr>
      <t>ООО "Павловоэнерго"</t>
    </r>
  </si>
  <si>
    <r>
      <t>Объем услуг по передаче электрической энергии, млн. кВт</t>
    </r>
    <r>
      <rPr>
        <b/>
        <vertAlign val="superscript"/>
        <sz val="11"/>
        <color indexed="8"/>
        <rFont val="Arial Narrow"/>
        <family val="2"/>
      </rPr>
      <t>*</t>
    </r>
    <r>
      <rPr>
        <b/>
        <sz val="11"/>
        <color indexed="8"/>
        <rFont val="Arial Narrow"/>
        <family val="2"/>
      </rPr>
      <t>ч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</si>
</sst>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%"/>
    <numFmt numFmtId="178" formatCode="0.00000"/>
    <numFmt numFmtId="179" formatCode="0.000"/>
    <numFmt numFmtId="180" formatCode="_-* #,##0.000_р_._-;\-* #,##0.000_р_._-;_-* &quot;-&quot;??_р_._-;_-@_-"/>
    <numFmt numFmtId="181" formatCode="_-* #,##0.000_р_._-;\-* #,##0.000_р_._-;_-* &quot;-&quot;???_р_._-;_-@_-"/>
    <numFmt numFmtId="182" formatCode="0.0000000"/>
    <numFmt numFmtId="183" formatCode="0.000000"/>
    <numFmt numFmtId="184" formatCode="0.00000000"/>
    <numFmt numFmtId="185" formatCode="0.000%"/>
    <numFmt numFmtId="186" formatCode="0.0000%"/>
    <numFmt numFmtId="187" formatCode="0.00000%"/>
    <numFmt numFmtId="188" formatCode="_-* #,##0.0000_р_._-;\-* #,##0.0000_р_._-;_-* &quot;-&quot;??_р_._-;_-@_-"/>
    <numFmt numFmtId="189" formatCode="_-* #,##0.0_р_._-;\-* #,##0.0_р_._-;_-* &quot;-&quot;??_р_._-;_-@_-"/>
    <numFmt numFmtId="190" formatCode="[$-FC19]d\ mmmm\ yyyy\ &quot;г.&quot;"/>
    <numFmt numFmtId="191" formatCode="0.0"/>
    <numFmt numFmtId="192" formatCode="_-* #,##0_р_._-;\-* #,##0_р_._-;_-* &quot;-&quot;??_р_._-;_-@_-"/>
    <numFmt numFmtId="193" formatCode="_-* #,##0.000\ _₽_-;\-* #,##0.000\ _₽_-;_-* &quot;-&quot;???\ _₽_-;_-@_-"/>
    <numFmt numFmtId="194" formatCode="#,##0.0000"/>
    <numFmt numFmtId="195" formatCode="_-* #,##0.0000\ _₽_-;\-* #,##0.0000\ _₽_-;_-* &quot;-&quot;????\ _₽_-;_-@_-"/>
    <numFmt numFmtId="196" formatCode="_-* #,##0.00000\ _₽_-;\-* #,##0.00000\ _₽_-;_-* &quot;-&quot;????\ _₽_-;_-@_-"/>
    <numFmt numFmtId="197" formatCode="_-* #,##0.000\ _₽_-;\-* #,##0.000\ _₽_-;_-* &quot;-&quot;????\ _₽_-;_-@_-"/>
    <numFmt numFmtId="198" formatCode="_-* #,##0.00000_р_._-;\-* #,##0.00000_р_._-;_-* &quot;-&quot;??_р_._-;_-@_-"/>
    <numFmt numFmtId="199" formatCode="_-* #,##0.000000\ _₽_-;\-* #,##0.000000\ _₽_-;_-* &quot;-&quot;??????\ _₽_-;_-@_-"/>
    <numFmt numFmtId="200" formatCode="_-* #,##0.000000_р_._-;\-* #,##0.000000_р_._-;_-* &quot;-&quot;??_р_._-;_-@_-"/>
    <numFmt numFmtId="201" formatCode="_-* #,##0.00000\ _₽_-;\-* #,##0.00000\ _₽_-;_-* &quot;-&quot;?????\ _₽_-;_-@_-"/>
    <numFmt numFmtId="202" formatCode="#,##0.00000"/>
    <numFmt numFmtId="203" formatCode="#,##0.000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color indexed="8"/>
      <name val="Arial Narrow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Times New Roman"/>
      <family val="1"/>
    </font>
    <font>
      <sz val="13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Times New Roman"/>
      <family val="1"/>
    </font>
    <font>
      <sz val="13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/>
      <top style="thin">
        <color indexed="55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9" fontId="4" fillId="0" borderId="0" applyBorder="0">
      <alignment vertical="top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80" fontId="1" fillId="0" borderId="10" xfId="0" applyNumberFormat="1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0" fontId="3" fillId="0" borderId="12" xfId="56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justify" vertical="top" wrapText="1"/>
    </xf>
    <xf numFmtId="180" fontId="1" fillId="0" borderId="0" xfId="0" applyNumberFormat="1" applyFont="1" applyBorder="1" applyAlignment="1">
      <alignment horizontal="justify" vertical="top" wrapText="1"/>
    </xf>
    <xf numFmtId="180" fontId="48" fillId="0" borderId="0" xfId="0" applyNumberFormat="1" applyFont="1" applyBorder="1" applyAlignment="1">
      <alignment horizontal="center" vertical="top" wrapText="1"/>
    </xf>
    <xf numFmtId="10" fontId="3" fillId="0" borderId="0" xfId="56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49" fillId="0" borderId="0" xfId="0" applyFont="1" applyFill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179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/>
    </xf>
    <xf numFmtId="180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center" wrapText="1"/>
      <protection locked="0"/>
    </xf>
    <xf numFmtId="0" fontId="51" fillId="0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179" fontId="52" fillId="0" borderId="10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vertical="top" wrapText="1"/>
    </xf>
    <xf numFmtId="16" fontId="52" fillId="0" borderId="10" xfId="0" applyNumberFormat="1" applyFont="1" applyBorder="1" applyAlignment="1">
      <alignment horizontal="center" vertical="top" wrapText="1"/>
    </xf>
    <xf numFmtId="49" fontId="52" fillId="0" borderId="10" xfId="52" applyFont="1" applyBorder="1" applyAlignment="1">
      <alignment vertical="center" wrapText="1"/>
      <protection/>
    </xf>
    <xf numFmtId="0" fontId="52" fillId="0" borderId="16" xfId="0" applyFont="1" applyBorder="1" applyAlignment="1">
      <alignment horizontal="center" vertical="top" wrapText="1"/>
    </xf>
    <xf numFmtId="0" fontId="52" fillId="0" borderId="16" xfId="0" applyFont="1" applyBorder="1" applyAlignment="1">
      <alignment vertical="top" wrapText="1"/>
    </xf>
    <xf numFmtId="179" fontId="52" fillId="0" borderId="10" xfId="59" applyNumberFormat="1" applyFont="1" applyBorder="1" applyAlignment="1">
      <alignment horizontal="center" vertical="top" wrapText="1"/>
    </xf>
    <xf numFmtId="0" fontId="52" fillId="0" borderId="17" xfId="0" applyFont="1" applyBorder="1" applyAlignment="1">
      <alignment vertical="top" wrapText="1"/>
    </xf>
    <xf numFmtId="0" fontId="52" fillId="33" borderId="10" xfId="0" applyFont="1" applyFill="1" applyBorder="1" applyAlignment="1">
      <alignment horizontal="justify" vertical="top" wrapText="1"/>
    </xf>
    <xf numFmtId="179" fontId="52" fillId="0" borderId="10" xfId="59" applyNumberFormat="1" applyFont="1" applyBorder="1" applyAlignment="1">
      <alignment horizontal="justify" vertical="top" wrapText="1"/>
    </xf>
    <xf numFmtId="179" fontId="52" fillId="0" borderId="10" xfId="0" applyNumberFormat="1" applyFont="1" applyBorder="1" applyAlignment="1">
      <alignment horizontal="center" vertical="top" wrapText="1"/>
    </xf>
    <xf numFmtId="179" fontId="52" fillId="33" borderId="10" xfId="0" applyNumberFormat="1" applyFont="1" applyFill="1" applyBorder="1" applyAlignment="1">
      <alignment horizontal="justify" vertical="top" wrapText="1"/>
    </xf>
    <xf numFmtId="179" fontId="52" fillId="33" borderId="10" xfId="0" applyNumberFormat="1" applyFont="1" applyFill="1" applyBorder="1" applyAlignment="1">
      <alignment/>
    </xf>
    <xf numFmtId="179" fontId="52" fillId="33" borderId="10" xfId="59" applyNumberFormat="1" applyFont="1" applyFill="1" applyBorder="1" applyAlignment="1">
      <alignment horizontal="justify" vertical="top" wrapText="1"/>
    </xf>
    <xf numFmtId="179" fontId="52" fillId="0" borderId="10" xfId="0" applyNumberFormat="1" applyFont="1" applyBorder="1" applyAlignment="1">
      <alignment vertical="top" wrapText="1"/>
    </xf>
    <xf numFmtId="179" fontId="52" fillId="33" borderId="18" xfId="52" applyNumberFormat="1" applyFont="1" applyFill="1" applyBorder="1" applyAlignment="1" applyProtection="1">
      <alignment vertical="top"/>
      <protection locked="0"/>
    </xf>
    <xf numFmtId="179" fontId="52" fillId="33" borderId="10" xfId="0" applyNumberFormat="1" applyFont="1" applyFill="1" applyBorder="1" applyAlignment="1">
      <alignment vertical="top" wrapText="1"/>
    </xf>
    <xf numFmtId="179" fontId="52" fillId="33" borderId="10" xfId="0" applyNumberFormat="1" applyFont="1" applyFill="1" applyBorder="1" applyAlignment="1">
      <alignment horizontal="center" vertical="top" wrapText="1"/>
    </xf>
    <xf numFmtId="179" fontId="52" fillId="0" borderId="10" xfId="56" applyNumberFormat="1" applyFont="1" applyBorder="1" applyAlignment="1">
      <alignment horizontal="center" vertical="top" wrapText="1"/>
    </xf>
    <xf numFmtId="179" fontId="7" fillId="0" borderId="10" xfId="56" applyNumberFormat="1" applyFont="1" applyBorder="1" applyAlignment="1">
      <alignment horizontal="center" vertical="top" wrapText="1"/>
    </xf>
    <xf numFmtId="179" fontId="8" fillId="0" borderId="10" xfId="56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2"/>
  <sheetViews>
    <sheetView tabSelected="1" view="pageBreakPreview" zoomScale="75" zoomScaleSheetLayoutView="75" zoomScalePageLayoutView="0" workbookViewId="0" topLeftCell="A4">
      <selection activeCell="F21" sqref="F21"/>
    </sheetView>
  </sheetViews>
  <sheetFormatPr defaultColWidth="9.00390625" defaultRowHeight="12.75"/>
  <cols>
    <col min="1" max="1" width="1.625" style="0" customWidth="1"/>
    <col min="2" max="2" width="6.75390625" style="0" customWidth="1"/>
    <col min="3" max="3" width="26.00390625" style="0" customWidth="1"/>
    <col min="4" max="4" width="14.00390625" style="0" customWidth="1"/>
    <col min="5" max="5" width="12.25390625" style="0" customWidth="1"/>
    <col min="6" max="6" width="14.125" style="0" customWidth="1"/>
    <col min="7" max="7" width="13.00390625" style="0" customWidth="1"/>
    <col min="8" max="8" width="14.125" style="0" customWidth="1"/>
    <col min="9" max="9" width="14.875" style="0" customWidth="1"/>
    <col min="10" max="15" width="9.125" style="0" hidden="1" customWidth="1"/>
    <col min="16" max="16" width="4.625" style="0" customWidth="1"/>
  </cols>
  <sheetData>
    <row r="1" s="1" customFormat="1" ht="12.75"/>
    <row r="2" spans="2:17" s="1" customFormat="1" ht="113.25" customHeight="1" thickBot="1">
      <c r="B2" s="28" t="s">
        <v>49</v>
      </c>
      <c r="C2" s="28"/>
      <c r="D2" s="28"/>
      <c r="E2" s="28"/>
      <c r="F2" s="28"/>
      <c r="G2" s="28"/>
      <c r="H2" s="28"/>
      <c r="I2" s="28"/>
      <c r="J2" s="9"/>
      <c r="K2" s="9"/>
      <c r="L2" s="9"/>
      <c r="M2" s="9"/>
      <c r="N2" s="9"/>
      <c r="O2" s="9"/>
      <c r="P2" s="9"/>
      <c r="Q2" s="15"/>
    </row>
    <row r="3" s="2" customFormat="1" ht="15.75" hidden="1" thickBot="1"/>
    <row r="4" spans="2:16" s="2" customFormat="1" ht="34.5" customHeight="1">
      <c r="B4" s="32" t="s">
        <v>0</v>
      </c>
      <c r="C4" s="32" t="s">
        <v>1</v>
      </c>
      <c r="D4" s="24" t="s">
        <v>35</v>
      </c>
      <c r="E4" s="32" t="s">
        <v>30</v>
      </c>
      <c r="F4" s="32"/>
      <c r="G4" s="32"/>
      <c r="H4" s="32"/>
      <c r="I4" s="32"/>
      <c r="J4" s="29" t="s">
        <v>33</v>
      </c>
      <c r="K4" s="30"/>
      <c r="L4" s="30"/>
      <c r="M4" s="30"/>
      <c r="N4" s="31"/>
      <c r="O4" s="10"/>
      <c r="P4" s="10"/>
    </row>
    <row r="5" spans="2:16" s="2" customFormat="1" ht="19.5" customHeight="1">
      <c r="B5" s="32"/>
      <c r="C5" s="32"/>
      <c r="D5" s="24"/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10"/>
      <c r="K5" s="10"/>
      <c r="L5" s="10"/>
      <c r="M5" s="10"/>
      <c r="N5" s="10"/>
      <c r="O5" s="10"/>
      <c r="P5" s="10"/>
    </row>
    <row r="6" spans="2:16" s="2" customFormat="1" ht="21" customHeight="1">
      <c r="B6" s="17">
        <v>1</v>
      </c>
      <c r="C6" s="17">
        <v>2</v>
      </c>
      <c r="D6" s="17"/>
      <c r="E6" s="17">
        <v>8</v>
      </c>
      <c r="F6" s="17">
        <v>9</v>
      </c>
      <c r="G6" s="17">
        <v>10</v>
      </c>
      <c r="H6" s="17">
        <v>11</v>
      </c>
      <c r="I6" s="17">
        <v>12</v>
      </c>
      <c r="J6" s="10"/>
      <c r="K6" s="10"/>
      <c r="L6" s="10"/>
      <c r="M6" s="10"/>
      <c r="N6" s="10"/>
      <c r="O6" s="10"/>
      <c r="P6" s="10"/>
    </row>
    <row r="7" spans="2:16" s="2" customFormat="1" ht="35.25" customHeight="1">
      <c r="B7" s="34" t="s">
        <v>7</v>
      </c>
      <c r="C7" s="35" t="s">
        <v>34</v>
      </c>
      <c r="D7" s="35" t="s">
        <v>36</v>
      </c>
      <c r="E7" s="36">
        <f>E15</f>
        <v>195.31199</v>
      </c>
      <c r="F7" s="36">
        <f>F15+F13+F8</f>
        <v>126.60715</v>
      </c>
      <c r="G7" s="36">
        <f>G8+G15</f>
        <v>15.8354</v>
      </c>
      <c r="H7" s="36">
        <f>H8+H15</f>
        <v>84.8695</v>
      </c>
      <c r="I7" s="36">
        <f>I15+I13+I8</f>
        <v>34.0476</v>
      </c>
      <c r="J7" s="6"/>
      <c r="K7" s="6"/>
      <c r="L7" s="6"/>
      <c r="M7" s="6"/>
      <c r="N7" s="6"/>
      <c r="O7" s="6"/>
      <c r="P7" s="6"/>
    </row>
    <row r="8" spans="2:16" s="2" customFormat="1" ht="20.25" customHeight="1">
      <c r="B8" s="34" t="s">
        <v>8</v>
      </c>
      <c r="C8" s="35" t="s">
        <v>9</v>
      </c>
      <c r="D8" s="35"/>
      <c r="E8" s="45"/>
      <c r="F8" s="45"/>
      <c r="G8" s="45"/>
      <c r="H8" s="46">
        <v>32.12876</v>
      </c>
      <c r="I8" s="36">
        <v>33.9189</v>
      </c>
      <c r="J8" s="11"/>
      <c r="K8" s="11"/>
      <c r="L8" s="11"/>
      <c r="M8" s="11"/>
      <c r="N8" s="11"/>
      <c r="O8" s="11"/>
      <c r="P8" s="11"/>
    </row>
    <row r="9" spans="2:16" s="2" customFormat="1" ht="15">
      <c r="B9" s="35"/>
      <c r="C9" s="35" t="s">
        <v>10</v>
      </c>
      <c r="D9" s="35"/>
      <c r="E9" s="36"/>
      <c r="F9" s="36"/>
      <c r="G9" s="36"/>
      <c r="H9" s="36"/>
      <c r="I9" s="36"/>
      <c r="J9" s="12"/>
      <c r="K9" s="12"/>
      <c r="L9" s="12"/>
      <c r="M9" s="12"/>
      <c r="N9" s="12"/>
      <c r="O9" s="12"/>
      <c r="P9" s="12"/>
    </row>
    <row r="10" spans="2:16" s="2" customFormat="1" ht="21" customHeight="1">
      <c r="B10" s="35"/>
      <c r="C10" s="35" t="s">
        <v>3</v>
      </c>
      <c r="D10" s="35"/>
      <c r="E10" s="36"/>
      <c r="F10" s="45"/>
      <c r="G10" s="36"/>
      <c r="H10" s="36">
        <f>F24-F16</f>
        <v>30.33354</v>
      </c>
      <c r="I10" s="36"/>
      <c r="J10" s="12"/>
      <c r="K10" s="12"/>
      <c r="L10" s="12"/>
      <c r="M10" s="12"/>
      <c r="N10" s="12"/>
      <c r="O10" s="12"/>
      <c r="P10" s="12"/>
    </row>
    <row r="11" spans="2:16" s="2" customFormat="1" ht="20.25" customHeight="1">
      <c r="B11" s="35"/>
      <c r="C11" s="35" t="s">
        <v>4</v>
      </c>
      <c r="D11" s="35"/>
      <c r="E11" s="36"/>
      <c r="F11" s="36"/>
      <c r="G11" s="36"/>
      <c r="H11" s="36"/>
      <c r="I11" s="36"/>
      <c r="J11" s="12"/>
      <c r="K11" s="12"/>
      <c r="L11" s="12"/>
      <c r="M11" s="12"/>
      <c r="N11" s="12"/>
      <c r="O11" s="12"/>
      <c r="P11" s="12"/>
    </row>
    <row r="12" spans="2:16" s="2" customFormat="1" ht="20.25" customHeight="1">
      <c r="B12" s="35"/>
      <c r="C12" s="35" t="s">
        <v>5</v>
      </c>
      <c r="D12" s="35"/>
      <c r="E12" s="36"/>
      <c r="F12" s="36"/>
      <c r="G12" s="36"/>
      <c r="H12" s="36"/>
      <c r="I12" s="36">
        <f>H24-H16</f>
        <v>44.22536</v>
      </c>
      <c r="J12" s="11"/>
      <c r="K12" s="11"/>
      <c r="L12" s="11"/>
      <c r="M12" s="11"/>
      <c r="N12" s="11"/>
      <c r="O12" s="11"/>
      <c r="P12" s="11"/>
    </row>
    <row r="13" spans="2:16" s="2" customFormat="1" ht="23.25" customHeight="1" hidden="1">
      <c r="B13" s="34" t="s">
        <v>11</v>
      </c>
      <c r="C13" s="37" t="s">
        <v>12</v>
      </c>
      <c r="D13" s="37"/>
      <c r="E13" s="47">
        <f>SUM(G13:I13)</f>
        <v>0</v>
      </c>
      <c r="F13" s="48">
        <v>0</v>
      </c>
      <c r="G13" s="47">
        <v>0</v>
      </c>
      <c r="H13" s="49">
        <v>0</v>
      </c>
      <c r="I13" s="36">
        <v>0</v>
      </c>
      <c r="J13" s="12"/>
      <c r="K13" s="12"/>
      <c r="L13" s="12"/>
      <c r="M13" s="12"/>
      <c r="N13" s="12"/>
      <c r="O13" s="12"/>
      <c r="P13" s="12"/>
    </row>
    <row r="14" spans="2:16" s="2" customFormat="1" ht="31.5" customHeight="1" hidden="1">
      <c r="B14" s="34" t="s">
        <v>13</v>
      </c>
      <c r="C14" s="37" t="s">
        <v>14</v>
      </c>
      <c r="D14" s="37"/>
      <c r="E14" s="49"/>
      <c r="F14" s="47"/>
      <c r="G14" s="47"/>
      <c r="H14" s="47"/>
      <c r="I14" s="36"/>
      <c r="J14" s="12"/>
      <c r="K14" s="12"/>
      <c r="L14" s="12"/>
      <c r="M14" s="12"/>
      <c r="N14" s="12"/>
      <c r="O14" s="12"/>
      <c r="P14" s="12"/>
    </row>
    <row r="15" spans="2:16" s="2" customFormat="1" ht="39" customHeight="1">
      <c r="B15" s="34" t="s">
        <v>11</v>
      </c>
      <c r="C15" s="37" t="s">
        <v>37</v>
      </c>
      <c r="D15" s="35" t="s">
        <v>36</v>
      </c>
      <c r="E15" s="50">
        <f>F15+G15+H15+I15</f>
        <v>195.31199</v>
      </c>
      <c r="F15" s="51">
        <v>126.60715</v>
      </c>
      <c r="G15" s="51">
        <v>15.8354</v>
      </c>
      <c r="H15" s="51">
        <v>52.74074</v>
      </c>
      <c r="I15" s="52">
        <v>0.1287</v>
      </c>
      <c r="J15" s="13"/>
      <c r="K15" s="13"/>
      <c r="L15" s="13"/>
      <c r="M15" s="13"/>
      <c r="N15" s="13"/>
      <c r="O15" s="13"/>
      <c r="P15" s="13"/>
    </row>
    <row r="16" spans="2:16" s="2" customFormat="1" ht="27.75" customHeight="1">
      <c r="B16" s="34" t="s">
        <v>15</v>
      </c>
      <c r="C16" s="44" t="s">
        <v>38</v>
      </c>
      <c r="D16" s="44"/>
      <c r="E16" s="47">
        <f>SUM(F16:I16)</f>
        <v>179.65713</v>
      </c>
      <c r="F16" s="53">
        <f>F17+F18+F19</f>
        <v>91.82961</v>
      </c>
      <c r="G16" s="53">
        <f>G17+G18+G19</f>
        <v>15.387149999999998</v>
      </c>
      <c r="H16" s="53">
        <f>H17+H18+H19</f>
        <v>37.25387</v>
      </c>
      <c r="I16" s="53">
        <f>I17+I18+I19</f>
        <v>35.186499999999995</v>
      </c>
      <c r="J16" s="13"/>
      <c r="K16" s="13"/>
      <c r="L16" s="13"/>
      <c r="M16" s="13"/>
      <c r="N16" s="13"/>
      <c r="O16" s="13"/>
      <c r="P16" s="13"/>
    </row>
    <row r="17" spans="2:16" s="2" customFormat="1" ht="61.5" customHeight="1">
      <c r="B17" s="38"/>
      <c r="C17" s="39" t="s">
        <v>39</v>
      </c>
      <c r="D17" s="35" t="s">
        <v>36</v>
      </c>
      <c r="E17" s="47">
        <f>SUM(F17:I17)</f>
        <v>126.96419999999999</v>
      </c>
      <c r="F17" s="46">
        <v>77.96711</v>
      </c>
      <c r="G17" s="46">
        <v>4.84485</v>
      </c>
      <c r="H17" s="46">
        <v>29.82874</v>
      </c>
      <c r="I17" s="46">
        <v>14.3235</v>
      </c>
      <c r="J17" s="13"/>
      <c r="K17" s="13"/>
      <c r="L17" s="13"/>
      <c r="M17" s="13"/>
      <c r="N17" s="13"/>
      <c r="O17" s="13"/>
      <c r="P17" s="13"/>
    </row>
    <row r="18" spans="2:16" s="2" customFormat="1" ht="50.25" customHeight="1">
      <c r="B18" s="34"/>
      <c r="C18" s="39" t="s">
        <v>31</v>
      </c>
      <c r="D18" s="35" t="s">
        <v>36</v>
      </c>
      <c r="E18" s="47">
        <f>SUM(F18:I18)</f>
        <v>21.0905</v>
      </c>
      <c r="F18" s="46"/>
      <c r="G18" s="46"/>
      <c r="H18" s="46">
        <v>0.2275</v>
      </c>
      <c r="I18" s="46">
        <v>20.863</v>
      </c>
      <c r="J18" s="13"/>
      <c r="K18" s="13"/>
      <c r="L18" s="13"/>
      <c r="M18" s="13"/>
      <c r="N18" s="13"/>
      <c r="O18" s="13"/>
      <c r="P18" s="13"/>
    </row>
    <row r="19" spans="2:16" s="2" customFormat="1" ht="48.75" customHeight="1">
      <c r="B19" s="34"/>
      <c r="C19" s="39" t="s">
        <v>32</v>
      </c>
      <c r="D19" s="35" t="s">
        <v>36</v>
      </c>
      <c r="E19" s="47">
        <f>SUM(F19:I19)</f>
        <v>31.602430000000002</v>
      </c>
      <c r="F19" s="46">
        <v>13.8625</v>
      </c>
      <c r="G19" s="46">
        <v>10.5423</v>
      </c>
      <c r="H19" s="46">
        <v>7.19763</v>
      </c>
      <c r="I19" s="46"/>
      <c r="J19" s="13"/>
      <c r="K19" s="13"/>
      <c r="L19" s="13"/>
      <c r="M19" s="13"/>
      <c r="N19" s="13"/>
      <c r="O19" s="13"/>
      <c r="P19" s="13"/>
    </row>
    <row r="20" spans="2:16" s="2" customFormat="1" ht="25.5" customHeight="1">
      <c r="B20" s="40" t="s">
        <v>15</v>
      </c>
      <c r="C20" s="41" t="s">
        <v>41</v>
      </c>
      <c r="D20" s="35" t="s">
        <v>36</v>
      </c>
      <c r="E20" s="42">
        <f>E15-E16</f>
        <v>15.654860000000014</v>
      </c>
      <c r="F20" s="46">
        <v>4.444</v>
      </c>
      <c r="G20" s="46">
        <v>0.4483</v>
      </c>
      <c r="H20" s="46">
        <v>3.39027</v>
      </c>
      <c r="I20" s="46">
        <v>7.3716</v>
      </c>
      <c r="J20" s="13"/>
      <c r="K20" s="13"/>
      <c r="L20" s="13"/>
      <c r="M20" s="13"/>
      <c r="N20" s="13"/>
      <c r="O20" s="13"/>
      <c r="P20" s="13"/>
    </row>
    <row r="21" spans="2:16" s="2" customFormat="1" ht="25.5" customHeight="1">
      <c r="B21" s="43"/>
      <c r="C21" s="43"/>
      <c r="D21" s="37" t="s">
        <v>40</v>
      </c>
      <c r="E21" s="54">
        <f>ROUND(E20/E7,4)</f>
        <v>0.0802</v>
      </c>
      <c r="F21" s="54">
        <f>F20/F7</f>
        <v>0.03510070323832422</v>
      </c>
      <c r="G21" s="54">
        <f>G20/G7</f>
        <v>0.028309989011960544</v>
      </c>
      <c r="H21" s="54">
        <f>H20/H7</f>
        <v>0.03994685959031218</v>
      </c>
      <c r="I21" s="54">
        <f>I20/I7</f>
        <v>0.2165086525922532</v>
      </c>
      <c r="J21" s="8"/>
      <c r="K21" s="8"/>
      <c r="L21" s="8"/>
      <c r="M21" s="8"/>
      <c r="N21" s="8"/>
      <c r="O21" s="8"/>
      <c r="P21" s="8"/>
    </row>
    <row r="22" spans="2:16" s="2" customFormat="1" ht="16.5" customHeight="1" hidden="1">
      <c r="B22" s="18"/>
      <c r="C22" s="20" t="s">
        <v>16</v>
      </c>
      <c r="D22" s="20"/>
      <c r="E22" s="55"/>
      <c r="F22" s="56"/>
      <c r="G22" s="56"/>
      <c r="H22" s="56"/>
      <c r="I22" s="56"/>
      <c r="J22" s="14"/>
      <c r="K22" s="14"/>
      <c r="L22" s="14"/>
      <c r="M22" s="14"/>
      <c r="N22" s="14"/>
      <c r="O22" s="14"/>
      <c r="P22" s="14"/>
    </row>
    <row r="23" spans="2:16" s="2" customFormat="1" ht="16.5" customHeight="1" hidden="1">
      <c r="B23" s="18"/>
      <c r="C23" s="20" t="s">
        <v>16</v>
      </c>
      <c r="D23" s="20"/>
      <c r="E23" s="55"/>
      <c r="F23" s="56"/>
      <c r="G23" s="56"/>
      <c r="H23" s="56"/>
      <c r="I23" s="56"/>
      <c r="J23" s="14"/>
      <c r="K23" s="14"/>
      <c r="L23" s="14"/>
      <c r="M23" s="14"/>
      <c r="N23" s="14"/>
      <c r="O23" s="14"/>
      <c r="P23" s="14"/>
    </row>
    <row r="24" spans="2:16" s="2" customFormat="1" ht="21" customHeight="1">
      <c r="B24" s="17" t="s">
        <v>17</v>
      </c>
      <c r="C24" s="33" t="s">
        <v>18</v>
      </c>
      <c r="D24" s="18" t="s">
        <v>36</v>
      </c>
      <c r="E24" s="19">
        <f>E15-E20</f>
        <v>179.65713</v>
      </c>
      <c r="F24" s="19">
        <f>F7-F20</f>
        <v>122.16315</v>
      </c>
      <c r="G24" s="19">
        <f>G7-G20</f>
        <v>15.3871</v>
      </c>
      <c r="H24" s="19">
        <f>H7-H20</f>
        <v>81.47923</v>
      </c>
      <c r="I24" s="19">
        <f>I7-I20</f>
        <v>26.676000000000002</v>
      </c>
      <c r="J24" s="11"/>
      <c r="K24" s="11"/>
      <c r="L24" s="11"/>
      <c r="M24" s="11"/>
      <c r="N24" s="11"/>
      <c r="O24" s="11"/>
      <c r="P24" s="11"/>
    </row>
    <row r="25" spans="2:16" s="2" customFormat="1" ht="21" customHeight="1" hidden="1">
      <c r="B25" s="3" t="s">
        <v>20</v>
      </c>
      <c r="C25" s="4" t="s">
        <v>19</v>
      </c>
      <c r="D25" s="4"/>
      <c r="E25" s="5"/>
      <c r="F25" s="5"/>
      <c r="G25" s="5"/>
      <c r="H25" s="5"/>
      <c r="I25" s="5"/>
      <c r="J25" s="12"/>
      <c r="K25" s="12"/>
      <c r="L25" s="12"/>
      <c r="M25" s="12"/>
      <c r="N25" s="12"/>
      <c r="O25" s="12"/>
      <c r="P25" s="12"/>
    </row>
    <row r="26" spans="2:16" s="2" customFormat="1" ht="35.25" customHeight="1" hidden="1">
      <c r="B26" s="4"/>
      <c r="C26" s="7" t="s">
        <v>21</v>
      </c>
      <c r="D26" s="7"/>
      <c r="E26" s="5"/>
      <c r="F26" s="5"/>
      <c r="G26" s="5"/>
      <c r="H26" s="5"/>
      <c r="I26" s="5"/>
      <c r="J26" s="12"/>
      <c r="K26" s="12"/>
      <c r="L26" s="12"/>
      <c r="M26" s="12"/>
      <c r="N26" s="12"/>
      <c r="O26" s="12"/>
      <c r="P26" s="12"/>
    </row>
    <row r="27" spans="2:16" s="2" customFormat="1" ht="23.25" customHeight="1" hidden="1">
      <c r="B27" s="4"/>
      <c r="C27" s="7" t="s">
        <v>22</v>
      </c>
      <c r="D27" s="7"/>
      <c r="E27" s="5"/>
      <c r="F27" s="5"/>
      <c r="G27" s="5"/>
      <c r="H27" s="5"/>
      <c r="I27" s="5"/>
      <c r="J27" s="12"/>
      <c r="K27" s="12"/>
      <c r="L27" s="12"/>
      <c r="M27" s="12"/>
      <c r="N27" s="12"/>
      <c r="O27" s="12"/>
      <c r="P27" s="12"/>
    </row>
    <row r="28" spans="2:16" s="2" customFormat="1" ht="33.75" customHeight="1" hidden="1">
      <c r="B28" s="4"/>
      <c r="C28" s="7" t="s">
        <v>23</v>
      </c>
      <c r="D28" s="7"/>
      <c r="E28" s="5"/>
      <c r="F28" s="5"/>
      <c r="G28" s="5"/>
      <c r="H28" s="5"/>
      <c r="I28" s="5"/>
      <c r="J28" s="12"/>
      <c r="K28" s="12"/>
      <c r="L28" s="12"/>
      <c r="M28" s="12"/>
      <c r="N28" s="12"/>
      <c r="O28" s="12"/>
      <c r="P28" s="12"/>
    </row>
    <row r="29" spans="2:16" s="2" customFormat="1" ht="15.75" customHeight="1" hidden="1">
      <c r="B29" s="3" t="s">
        <v>25</v>
      </c>
      <c r="C29" s="7" t="s">
        <v>24</v>
      </c>
      <c r="D29" s="7"/>
      <c r="E29" s="5"/>
      <c r="F29" s="5"/>
      <c r="G29" s="5"/>
      <c r="H29" s="5"/>
      <c r="I29" s="5"/>
      <c r="J29" s="12"/>
      <c r="K29" s="12"/>
      <c r="L29" s="12"/>
      <c r="M29" s="12"/>
      <c r="N29" s="12"/>
      <c r="O29" s="12"/>
      <c r="P29" s="12"/>
    </row>
    <row r="30" spans="2:16" s="2" customFormat="1" ht="19.5" customHeight="1" hidden="1">
      <c r="B30" s="3" t="s">
        <v>27</v>
      </c>
      <c r="C30" s="7" t="s">
        <v>26</v>
      </c>
      <c r="D30" s="7"/>
      <c r="E30" s="5"/>
      <c r="F30" s="5"/>
      <c r="G30" s="5"/>
      <c r="H30" s="5"/>
      <c r="I30" s="5"/>
      <c r="J30" s="12"/>
      <c r="K30" s="12"/>
      <c r="L30" s="12"/>
      <c r="M30" s="12"/>
      <c r="N30" s="12"/>
      <c r="O30" s="12"/>
      <c r="P30" s="12"/>
    </row>
    <row r="33" ht="12.75" hidden="1"/>
    <row r="34" spans="3:10" ht="68.25" customHeight="1">
      <c r="C34" s="27" t="s">
        <v>47</v>
      </c>
      <c r="D34" s="27"/>
      <c r="E34" s="27"/>
      <c r="F34" s="27"/>
      <c r="G34" s="27"/>
      <c r="H34" s="27"/>
      <c r="I34" s="16"/>
      <c r="J34" s="16"/>
    </row>
    <row r="35" ht="21" customHeight="1"/>
    <row r="36" spans="2:8" ht="25.5" customHeight="1">
      <c r="B36" s="25" t="s">
        <v>42</v>
      </c>
      <c r="C36" s="25" t="s">
        <v>43</v>
      </c>
      <c r="D36" s="25" t="s">
        <v>50</v>
      </c>
      <c r="E36" s="25"/>
      <c r="F36" s="25"/>
      <c r="G36" s="25"/>
      <c r="H36" s="25"/>
    </row>
    <row r="37" spans="2:8" ht="21.75" customHeight="1">
      <c r="B37" s="25"/>
      <c r="C37" s="25"/>
      <c r="D37" s="26" t="s">
        <v>44</v>
      </c>
      <c r="E37" s="26" t="s">
        <v>45</v>
      </c>
      <c r="F37" s="26"/>
      <c r="G37" s="26"/>
      <c r="H37" s="26"/>
    </row>
    <row r="38" spans="2:8" ht="16.5">
      <c r="B38" s="25"/>
      <c r="C38" s="25"/>
      <c r="D38" s="26"/>
      <c r="E38" s="21" t="s">
        <v>3</v>
      </c>
      <c r="F38" s="21" t="s">
        <v>4</v>
      </c>
      <c r="G38" s="21" t="s">
        <v>46</v>
      </c>
      <c r="H38" s="21" t="s">
        <v>6</v>
      </c>
    </row>
    <row r="39" spans="2:8" ht="27.75" customHeight="1">
      <c r="B39" s="22"/>
      <c r="C39" s="22" t="s">
        <v>48</v>
      </c>
      <c r="D39" s="23">
        <f>SUM(E39:H39)</f>
        <v>195.31199</v>
      </c>
      <c r="E39" s="23">
        <f>F15</f>
        <v>126.60715</v>
      </c>
      <c r="F39" s="23">
        <f>G15</f>
        <v>15.8354</v>
      </c>
      <c r="G39" s="23">
        <f>H15</f>
        <v>52.74074</v>
      </c>
      <c r="H39" s="23">
        <f>I15</f>
        <v>0.1287</v>
      </c>
    </row>
    <row r="40" ht="44.25" customHeight="1"/>
    <row r="41" ht="12.75">
      <c r="C41" t="s">
        <v>28</v>
      </c>
    </row>
    <row r="42" ht="12.75">
      <c r="C42" t="s">
        <v>29</v>
      </c>
    </row>
  </sheetData>
  <sheetProtection/>
  <mergeCells count="13">
    <mergeCell ref="B2:I2"/>
    <mergeCell ref="J4:N4"/>
    <mergeCell ref="E4:I4"/>
    <mergeCell ref="B4:B5"/>
    <mergeCell ref="C4:C5"/>
    <mergeCell ref="C20:C21"/>
    <mergeCell ref="B20:B21"/>
    <mergeCell ref="B36:B38"/>
    <mergeCell ref="C36:C38"/>
    <mergeCell ref="D36:H36"/>
    <mergeCell ref="D37:D38"/>
    <mergeCell ref="E37:H37"/>
    <mergeCell ref="C34:H34"/>
  </mergeCells>
  <dataValidations count="1">
    <dataValidation type="decimal" allowBlank="1" showErrorMessage="1" errorTitle="Ошибка" error="Допускается ввод только действительных чисел!" sqref="F15:H15">
      <formula1>-999999999999999000000000</formula1>
      <formula2>9.99999999999999E+23</formula2>
    </dataValidation>
  </dataValidations>
  <printOptions/>
  <pageMargins left="0.1968503937007874" right="0.2362204724409449" top="0.2755905511811024" bottom="0.2755905511811024" header="0.6299212598425197" footer="0.1968503937007874"/>
  <pageSetup horizontalDpi="600" verticalDpi="600" orientation="portrait" paperSize="9" scale="35" r:id="rId1"/>
  <headerFooter alignWithMargins="0">
    <oddHeader>&amp;LОАО "Павловский автобус"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2016-02-10T13:53:39Z</cp:lastPrinted>
  <dcterms:created xsi:type="dcterms:W3CDTF">2012-03-19T04:37:26Z</dcterms:created>
  <dcterms:modified xsi:type="dcterms:W3CDTF">2019-02-27T05:47:15Z</dcterms:modified>
  <cp:category/>
  <cp:version/>
  <cp:contentType/>
  <cp:contentStatus/>
</cp:coreProperties>
</file>