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Валаев\ТЕХ. ПРИСОЕДИНЕНИЕ\Отчетность\Для сайта\2и4и5\2024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F12" i="1"/>
  <c r="M12" i="1"/>
  <c r="H12" i="1"/>
  <c r="F10" i="1"/>
  <c r="D10" i="1"/>
  <c r="V10" i="1"/>
  <c r="Z10" i="1"/>
  <c r="M10" i="1"/>
  <c r="Y10" i="1"/>
  <c r="H10" i="1"/>
  <c r="T10" i="1"/>
  <c r="E10" i="1"/>
  <c r="G10" i="1"/>
  <c r="D6" i="1" l="1"/>
  <c r="V6" i="1"/>
  <c r="E6" i="1"/>
  <c r="G6" i="1"/>
  <c r="M6" i="1"/>
  <c r="H6" i="1"/>
  <c r="T6" i="1"/>
  <c r="F6" i="1"/>
  <c r="Y6" i="1"/>
  <c r="AG6" i="1" l="1"/>
  <c r="AG5" i="1"/>
  <c r="AG12" i="1" l="1"/>
  <c r="AG11" i="1"/>
  <c r="AG10" i="1"/>
  <c r="AG9" i="1"/>
  <c r="AG8" i="1"/>
  <c r="AG7" i="1"/>
</calcChain>
</file>

<file path=xl/sharedStrings.xml><?xml version="1.0" encoding="utf-8"?>
<sst xmlns="http://schemas.openxmlformats.org/spreadsheetml/2006/main" count="51" uniqueCount="45">
  <si>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</si>
  <si>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</si>
  <si>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</si>
  <si>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</si>
  <si>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</si>
  <si>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</si>
  <si>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</si>
  <si>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</si>
  <si>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</si>
  <si>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</si>
  <si>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</si>
  <si>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</si>
  <si>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</si>
  <si>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</si>
  <si>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</si>
  <si>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</si>
  <si>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</si>
  <si>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</si>
  <si>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</si>
  <si>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</si>
  <si>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</si>
  <si>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</si>
  <si>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</si>
  <si>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</si>
  <si>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</si>
  <si>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</si>
  <si>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</si>
  <si>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</si>
  <si>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</si>
  <si>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</si>
  <si>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</si>
  <si>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</si>
  <si>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</si>
  <si>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</si>
  <si>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</si>
  <si>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</si>
  <si>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</si>
  <si>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</si>
  <si>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</si>
  <si>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</si>
  <si>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</si>
  <si>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</si>
  <si>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</si>
  <si>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Сведения о заявках и договорах на технологическое присоединение к сетям ООО "Павловоэнерго" за Июль 2024г.</t>
  </si>
  <si>
    <t>п/с "Печерская"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</si>
</sst>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BreakPreview" topLeftCell="C1" zoomScale="90" zoomScaleNormal="100" zoomScaleSheetLayoutView="90" workbookViewId="0">
      <selection activeCell="X14" sqref="X14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2" width="9.6640625" style="5" customWidth="1"/>
    <col min="33" max="33" width="11.33203125" style="5" customWidth="1"/>
    <col min="34" max="16384" width="9.33203125" style="5"/>
  </cols>
  <sheetData>
    <row r="1" spans="1:33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1" customFormat="1" ht="19.5" x14ac:dyDescent="0.2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8"/>
      <c r="AG3" s="15" t="s">
        <v>4</v>
      </c>
    </row>
    <row r="4" spans="1:33" s="3" customFormat="1" ht="72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44</v>
      </c>
      <c r="AE4" s="7" t="s">
        <v>34</v>
      </c>
      <c r="AF4" s="7" t="s">
        <v>20</v>
      </c>
      <c r="AG4" s="15"/>
    </row>
    <row r="5" spans="1:33" ht="36.75" customHeight="1" x14ac:dyDescent="0.2">
      <c r="A5" s="4">
        <v>1</v>
      </c>
      <c r="B5" s="4" t="s">
        <v>21</v>
      </c>
      <c r="C5" s="4" t="s">
        <v>22</v>
      </c>
      <c r="D5" s="11">
        <v>2</v>
      </c>
      <c r="E5" s="11">
        <v>2</v>
      </c>
      <c r="F5" s="11">
        <v>1</v>
      </c>
      <c r="G5" s="11">
        <v>4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  <c r="M5" s="11">
        <v>11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2</v>
      </c>
      <c r="U5" s="11">
        <v>0</v>
      </c>
      <c r="V5" s="11">
        <v>3</v>
      </c>
      <c r="W5" s="11">
        <v>0</v>
      </c>
      <c r="X5" s="11">
        <v>0</v>
      </c>
      <c r="Y5" s="11">
        <v>2</v>
      </c>
      <c r="Z5" s="11">
        <v>1</v>
      </c>
      <c r="AA5" s="11">
        <v>0</v>
      </c>
      <c r="AB5" s="11">
        <v>0</v>
      </c>
      <c r="AC5" s="11">
        <v>0</v>
      </c>
      <c r="AD5" s="11">
        <v>1</v>
      </c>
      <c r="AE5" s="11">
        <v>0</v>
      </c>
      <c r="AF5" s="11">
        <v>0</v>
      </c>
      <c r="AG5" s="11">
        <f>SUM(D5:AF5)</f>
        <v>31</v>
      </c>
    </row>
    <row r="6" spans="1:33" ht="56.25" x14ac:dyDescent="0.2">
      <c r="A6" s="4">
        <v>2</v>
      </c>
      <c r="B6" s="4" t="s">
        <v>23</v>
      </c>
      <c r="C6" s="4" t="s">
        <v>24</v>
      </c>
      <c r="D6" s="8">
        <f>3+90</f>
        <v>93</v>
      </c>
      <c r="E6" s="8">
        <f>5+3</f>
        <v>8</v>
      </c>
      <c r="F6" s="8">
        <f>40</f>
        <v>40</v>
      </c>
      <c r="G6" s="8">
        <f>3+15+15+10</f>
        <v>43</v>
      </c>
      <c r="H6" s="8">
        <f>15+2</f>
        <v>17</v>
      </c>
      <c r="I6" s="8">
        <v>0</v>
      </c>
      <c r="J6" s="8">
        <v>0</v>
      </c>
      <c r="K6" s="8">
        <v>0</v>
      </c>
      <c r="L6" s="8">
        <v>0</v>
      </c>
      <c r="M6" s="8">
        <f>12.685+3+3+12.6857+7+7+7+7+7+15</f>
        <v>81.370699999999999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15+15</f>
        <v>30</v>
      </c>
      <c r="U6" s="8">
        <v>0</v>
      </c>
      <c r="V6" s="8">
        <f>15+15+10</f>
        <v>40</v>
      </c>
      <c r="W6" s="8">
        <v>0</v>
      </c>
      <c r="X6" s="8">
        <v>0</v>
      </c>
      <c r="Y6" s="8">
        <f>5+15</f>
        <v>20</v>
      </c>
      <c r="Z6" s="8">
        <v>6</v>
      </c>
      <c r="AA6" s="8">
        <v>0</v>
      </c>
      <c r="AB6" s="8">
        <v>0</v>
      </c>
      <c r="AC6" s="8">
        <v>0</v>
      </c>
      <c r="AD6" s="8">
        <v>11.25</v>
      </c>
      <c r="AE6" s="8">
        <v>0</v>
      </c>
      <c r="AF6" s="8">
        <v>0</v>
      </c>
      <c r="AG6" s="8">
        <f>SUM(D6:AF6)</f>
        <v>389.6207</v>
      </c>
    </row>
    <row r="7" spans="1:33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1</v>
      </c>
      <c r="V7" s="12">
        <v>0</v>
      </c>
      <c r="W7" s="12">
        <v>0</v>
      </c>
      <c r="X7" s="12">
        <v>0</v>
      </c>
      <c r="Y7" s="12">
        <v>0</v>
      </c>
      <c r="Z7" s="12">
        <v>1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0">
        <f>SUM(D7:AF7)</f>
        <v>5</v>
      </c>
    </row>
    <row r="8" spans="1:33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15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3.09</v>
      </c>
      <c r="U8" s="9">
        <v>293</v>
      </c>
      <c r="V8" s="9">
        <v>0</v>
      </c>
      <c r="W8" s="9">
        <v>0</v>
      </c>
      <c r="X8" s="9">
        <v>0</v>
      </c>
      <c r="Y8" s="9">
        <v>0</v>
      </c>
      <c r="Z8" s="9">
        <v>15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10">
        <f>SUM(D8:AF8)</f>
        <v>341.09000000000003</v>
      </c>
    </row>
    <row r="9" spans="1:33" ht="37.5" x14ac:dyDescent="0.2">
      <c r="A9" s="4">
        <v>5</v>
      </c>
      <c r="B9" s="4" t="s">
        <v>27</v>
      </c>
      <c r="C9" s="4" t="s">
        <v>22</v>
      </c>
      <c r="D9" s="11">
        <v>4</v>
      </c>
      <c r="E9" s="11">
        <v>1</v>
      </c>
      <c r="F9" s="11">
        <v>2</v>
      </c>
      <c r="G9" s="11">
        <v>4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7</v>
      </c>
      <c r="N9" s="11">
        <v>1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3</v>
      </c>
      <c r="W9" s="11">
        <v>0</v>
      </c>
      <c r="X9" s="11">
        <v>0</v>
      </c>
      <c r="Y9" s="11">
        <v>2</v>
      </c>
      <c r="Z9" s="11">
        <v>1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8">
        <f t="shared" ref="AG9:AG12" si="0">SUM(D9:AF9)</f>
        <v>28</v>
      </c>
    </row>
    <row r="10" spans="1:33" ht="56.25" x14ac:dyDescent="0.2">
      <c r="A10" s="4">
        <v>6</v>
      </c>
      <c r="B10" s="4" t="s">
        <v>28</v>
      </c>
      <c r="C10" s="4" t="s">
        <v>24</v>
      </c>
      <c r="D10" s="8">
        <f>15+3+90+15</f>
        <v>123</v>
      </c>
      <c r="E10" s="8">
        <f>3</f>
        <v>3</v>
      </c>
      <c r="F10" s="8">
        <f>40+15</f>
        <v>55</v>
      </c>
      <c r="G10" s="8">
        <f>5+3+15+15</f>
        <v>38</v>
      </c>
      <c r="H10" s="8">
        <f>2+15</f>
        <v>17</v>
      </c>
      <c r="I10" s="8">
        <v>0</v>
      </c>
      <c r="J10" s="8">
        <v>0</v>
      </c>
      <c r="K10" s="8">
        <v>0</v>
      </c>
      <c r="L10" s="8">
        <v>0</v>
      </c>
      <c r="M10" s="8">
        <f>15+12.685+12.685+15+3+3+12.685</f>
        <v>74.055000000000007</v>
      </c>
      <c r="N10" s="8">
        <v>67.11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>15</f>
        <v>15</v>
      </c>
      <c r="U10" s="8">
        <v>0</v>
      </c>
      <c r="V10" s="8">
        <f>15+10+15</f>
        <v>40</v>
      </c>
      <c r="W10" s="8">
        <v>0</v>
      </c>
      <c r="X10" s="8">
        <v>0</v>
      </c>
      <c r="Y10" s="8">
        <f>5+15</f>
        <v>20</v>
      </c>
      <c r="Z10" s="8">
        <f>6</f>
        <v>6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f t="shared" si="0"/>
        <v>458.16500000000002</v>
      </c>
    </row>
    <row r="11" spans="1:33" ht="37.5" x14ac:dyDescent="0.2">
      <c r="A11" s="6">
        <v>7</v>
      </c>
      <c r="B11" s="6" t="s">
        <v>29</v>
      </c>
      <c r="C11" s="6" t="s">
        <v>22</v>
      </c>
      <c r="D11" s="12">
        <v>3</v>
      </c>
      <c r="E11" s="12">
        <v>0</v>
      </c>
      <c r="F11" s="12">
        <v>3</v>
      </c>
      <c r="G11" s="12">
        <v>1</v>
      </c>
      <c r="H11" s="12">
        <v>4</v>
      </c>
      <c r="I11" s="12">
        <v>0</v>
      </c>
      <c r="J11" s="12">
        <v>0</v>
      </c>
      <c r="K11" s="12">
        <v>0</v>
      </c>
      <c r="L11" s="12">
        <v>0</v>
      </c>
      <c r="M11" s="12">
        <v>6</v>
      </c>
      <c r="N11" s="12">
        <v>0</v>
      </c>
      <c r="O11" s="12">
        <v>0</v>
      </c>
      <c r="P11" s="12">
        <v>1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8">
        <f t="shared" si="0"/>
        <v>18</v>
      </c>
    </row>
    <row r="12" spans="1:33" ht="56.25" x14ac:dyDescent="0.2">
      <c r="A12" s="6">
        <v>8</v>
      </c>
      <c r="B12" s="6" t="s">
        <v>30</v>
      </c>
      <c r="C12" s="6" t="s">
        <v>24</v>
      </c>
      <c r="D12" s="9">
        <f>3+50+15</f>
        <v>68</v>
      </c>
      <c r="E12" s="9">
        <v>0</v>
      </c>
      <c r="F12" s="9">
        <f>15+3+15</f>
        <v>33</v>
      </c>
      <c r="G12" s="9">
        <v>450</v>
      </c>
      <c r="H12" s="9">
        <f>3+6+2+5</f>
        <v>16</v>
      </c>
      <c r="I12" s="9">
        <v>0</v>
      </c>
      <c r="J12" s="9">
        <v>0</v>
      </c>
      <c r="K12" s="9">
        <v>0</v>
      </c>
      <c r="L12" s="9">
        <v>0</v>
      </c>
      <c r="M12" s="9">
        <f>12.685+10+15+8+12.685+2</f>
        <v>60.370000000000005</v>
      </c>
      <c r="N12" s="9">
        <v>0</v>
      </c>
      <c r="O12" s="9">
        <v>0</v>
      </c>
      <c r="P12" s="9">
        <v>137.5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8">
        <f t="shared" si="0"/>
        <v>764.87</v>
      </c>
    </row>
  </sheetData>
  <mergeCells count="7">
    <mergeCell ref="A1:AG1"/>
    <mergeCell ref="A2:AG2"/>
    <mergeCell ref="A3:A4"/>
    <mergeCell ref="B3:B4"/>
    <mergeCell ref="C3:C4"/>
    <mergeCell ref="D3:AF3"/>
    <mergeCell ref="AG3:AG4"/>
  </mergeCells>
  <pageMargins left="0.19685039370078741" right="0.19685039370078741" top="0.39370078740157483" bottom="0.19685039370078741" header="0" footer="0"/>
  <pageSetup paperSize="9" scale="5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2024-08-01T09:14:31Z</cp:lastPrinted>
  <dcterms:created xsi:type="dcterms:W3CDTF">2021-03-01T08:28:23Z</dcterms:created>
  <dcterms:modified xsi:type="dcterms:W3CDTF">2024-08-01T09:34:21Z</dcterms:modified>
</cp:coreProperties>
</file>