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Валаев\ТЕХ. ПРИСОЕДИНЕНИЕ\Отчетность\Для сайта\2и4и5\2024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H12" i="1" l="1"/>
  <c r="D12" i="1"/>
  <c r="M12" i="1"/>
  <c r="T12" i="1"/>
  <c r="F12" i="1"/>
  <c r="G12" i="1"/>
  <c r="E12" i="1"/>
  <c r="H12" i="1"/>
  <c r="V12" i="1"/>
  <c r="Z12" i="1"/>
  <c r="Y12" i="1"/>
  <c r="M10" i="1"/>
  <c r="G10" i="1"/>
  <c r="E10" i="1"/>
  <c r="AE10" i="1"/>
  <c r="Q10" i="1"/>
  <c r="T10" i="1"/>
  <c r="AH10" i="1"/>
  <c r="Z10" i="1"/>
  <c r="D10" i="1"/>
  <c r="M6" i="1" l="1"/>
  <c r="G6" i="1"/>
  <c r="E6" i="1"/>
  <c r="AH6" i="1"/>
  <c r="Q6" i="1"/>
  <c r="T6" i="1"/>
  <c r="H6" i="1"/>
  <c r="AF6" i="1"/>
  <c r="D6" i="1"/>
  <c r="F6" i="1"/>
  <c r="X6" i="1"/>
  <c r="AE6" i="1"/>
  <c r="Z6" i="1"/>
  <c r="AJ6" i="1" l="1"/>
  <c r="AJ5" i="1"/>
  <c r="AJ12" i="1" l="1"/>
  <c r="AJ11" i="1"/>
  <c r="AJ10" i="1"/>
  <c r="AJ9" i="1"/>
  <c r="AJ8" i="1"/>
  <c r="AJ7" i="1"/>
</calcChain>
</file>

<file path=xl/sharedStrings.xml><?xml version="1.0" encoding="utf-8"?>
<sst xmlns="http://schemas.openxmlformats.org/spreadsheetml/2006/main" count="54" uniqueCount="48">
  <si>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</si>
  <si>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</si>
  <si>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</si>
  <si>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</si>
  <si>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</si>
  <si>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</si>
  <si>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</si>
  <si>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</si>
  <si>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</si>
  <si>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</si>
  <si>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</si>
  <si>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</si>
  <si>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</si>
  <si>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</si>
  <si>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</si>
  <si>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</si>
  <si>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</si>
  <si>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</si>
  <si>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</si>
  <si>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</si>
  <si>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</si>
  <si>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</si>
  <si>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</si>
  <si>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</si>
  <si>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</si>
  <si>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</si>
  <si>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</si>
  <si>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</si>
  <si>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</si>
  <si>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</si>
  <si>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</si>
  <si>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</si>
  <si>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</si>
  <si>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</si>
  <si>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</si>
  <si>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</si>
  <si>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</si>
  <si>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</si>
  <si>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</si>
  <si>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</si>
  <si>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</si>
  <si>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</si>
  <si>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</si>
  <si>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</si>
  <si>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</si>
  <si>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Сведения о заявках и договорах на технологическое присоединение к сетям ООО "Павловоэнерго" за Октябрь 2024г.</t>
  </si>
  <si>
    <t>п/с "Спутник"</t>
  </si>
  <si>
    <t>п/с "Ковалиха"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</si>
</sst>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view="pageBreakPreview" topLeftCell="F1" zoomScale="90" zoomScaleNormal="100" zoomScaleSheetLayoutView="90" workbookViewId="0">
      <selection activeCell="V10" sqref="V10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5" width="10.33203125" style="5" customWidth="1"/>
    <col min="36" max="36" width="12" style="5" customWidth="1"/>
    <col min="37" max="16384" width="9.33203125" style="5"/>
  </cols>
  <sheetData>
    <row r="1" spans="1:36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 s="1" customFormat="1" ht="19.5" x14ac:dyDescent="0.2">
      <c r="A2" s="14" t="s">
        <v>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6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8"/>
      <c r="AJ3" s="15" t="s">
        <v>4</v>
      </c>
    </row>
    <row r="4" spans="1:36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43</v>
      </c>
      <c r="AE4" s="7" t="s">
        <v>44</v>
      </c>
      <c r="AF4" s="7" t="s">
        <v>34</v>
      </c>
      <c r="AG4" s="7" t="s">
        <v>47</v>
      </c>
      <c r="AH4" s="7" t="s">
        <v>46</v>
      </c>
      <c r="AI4" s="7" t="s">
        <v>20</v>
      </c>
      <c r="AJ4" s="15"/>
    </row>
    <row r="5" spans="1:36" ht="36.75" customHeight="1" x14ac:dyDescent="0.2">
      <c r="A5" s="4">
        <v>1</v>
      </c>
      <c r="B5" s="4" t="s">
        <v>21</v>
      </c>
      <c r="C5" s="4" t="s">
        <v>22</v>
      </c>
      <c r="D5" s="11">
        <v>2</v>
      </c>
      <c r="E5" s="11">
        <v>3</v>
      </c>
      <c r="F5" s="11">
        <v>1</v>
      </c>
      <c r="G5" s="11">
        <v>5</v>
      </c>
      <c r="H5" s="11">
        <v>2</v>
      </c>
      <c r="I5" s="11">
        <v>0</v>
      </c>
      <c r="J5" s="11">
        <v>0</v>
      </c>
      <c r="K5" s="11">
        <v>0</v>
      </c>
      <c r="L5" s="11">
        <v>0</v>
      </c>
      <c r="M5" s="11">
        <v>7</v>
      </c>
      <c r="N5" s="11">
        <v>0</v>
      </c>
      <c r="O5" s="11">
        <v>0</v>
      </c>
      <c r="P5" s="11">
        <v>0</v>
      </c>
      <c r="Q5" s="11">
        <v>1</v>
      </c>
      <c r="R5" s="11">
        <v>0</v>
      </c>
      <c r="S5" s="11">
        <v>0</v>
      </c>
      <c r="T5" s="11">
        <v>1</v>
      </c>
      <c r="U5" s="11">
        <v>0</v>
      </c>
      <c r="V5" s="11">
        <v>0</v>
      </c>
      <c r="W5" s="11">
        <v>0</v>
      </c>
      <c r="X5" s="11">
        <v>1</v>
      </c>
      <c r="Y5" s="11">
        <v>0</v>
      </c>
      <c r="Z5" s="11">
        <v>1</v>
      </c>
      <c r="AA5" s="11">
        <v>0</v>
      </c>
      <c r="AB5" s="11">
        <v>0</v>
      </c>
      <c r="AC5" s="11">
        <v>0</v>
      </c>
      <c r="AD5" s="11">
        <v>0</v>
      </c>
      <c r="AE5" s="11">
        <v>1</v>
      </c>
      <c r="AF5" s="11">
        <v>1</v>
      </c>
      <c r="AG5" s="11">
        <v>0</v>
      </c>
      <c r="AH5" s="11">
        <v>4</v>
      </c>
      <c r="AI5" s="11">
        <v>0</v>
      </c>
      <c r="AJ5" s="11">
        <f>SUM(D5:AI5)</f>
        <v>30</v>
      </c>
    </row>
    <row r="6" spans="1:36" ht="56.25" x14ac:dyDescent="0.2">
      <c r="A6" s="4">
        <v>2</v>
      </c>
      <c r="B6" s="4" t="s">
        <v>23</v>
      </c>
      <c r="C6" s="4" t="s">
        <v>24</v>
      </c>
      <c r="D6" s="8">
        <f>5+15</f>
        <v>20</v>
      </c>
      <c r="E6" s="8">
        <f>5+5+3</f>
        <v>13</v>
      </c>
      <c r="F6" s="8">
        <f>15</f>
        <v>15</v>
      </c>
      <c r="G6" s="8">
        <f>80+7.5+3+2+3</f>
        <v>95.5</v>
      </c>
      <c r="H6" s="8">
        <f>7+80</f>
        <v>87</v>
      </c>
      <c r="I6" s="8">
        <v>0</v>
      </c>
      <c r="J6" s="8">
        <v>0</v>
      </c>
      <c r="K6" s="8">
        <v>0</v>
      </c>
      <c r="L6" s="8">
        <v>0</v>
      </c>
      <c r="M6" s="8">
        <f>15+15+15+20+15+15+15</f>
        <v>110</v>
      </c>
      <c r="N6" s="8">
        <v>0</v>
      </c>
      <c r="O6" s="8">
        <v>0</v>
      </c>
      <c r="P6" s="8">
        <v>0</v>
      </c>
      <c r="Q6" s="8">
        <f>15</f>
        <v>15</v>
      </c>
      <c r="R6" s="8">
        <v>0</v>
      </c>
      <c r="S6" s="8">
        <v>0</v>
      </c>
      <c r="T6" s="8">
        <f>15</f>
        <v>15</v>
      </c>
      <c r="U6" s="8">
        <v>0</v>
      </c>
      <c r="V6" s="8">
        <v>0</v>
      </c>
      <c r="W6" s="8">
        <v>0</v>
      </c>
      <c r="X6" s="8">
        <f>15</f>
        <v>15</v>
      </c>
      <c r="Y6" s="8">
        <v>0</v>
      </c>
      <c r="Z6" s="8">
        <f>15</f>
        <v>15</v>
      </c>
      <c r="AA6" s="8">
        <v>0</v>
      </c>
      <c r="AB6" s="8">
        <v>0</v>
      </c>
      <c r="AC6" s="8">
        <v>0</v>
      </c>
      <c r="AD6" s="8">
        <v>0</v>
      </c>
      <c r="AE6" s="8">
        <f>30</f>
        <v>30</v>
      </c>
      <c r="AF6" s="8">
        <f>100</f>
        <v>100</v>
      </c>
      <c r="AG6" s="8">
        <v>0</v>
      </c>
      <c r="AH6" s="8">
        <f>206.456+206.456+206.456+206.456</f>
        <v>825.82399999999996</v>
      </c>
      <c r="AI6" s="8">
        <v>0</v>
      </c>
      <c r="AJ6" s="8">
        <f>SUM(D6:AI6)</f>
        <v>1356.3240000000001</v>
      </c>
    </row>
    <row r="7" spans="1:36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0">
        <f>SUM(D7:AI7)</f>
        <v>0</v>
      </c>
    </row>
    <row r="8" spans="1:36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10">
        <f>SUM(D8:AI8)</f>
        <v>0</v>
      </c>
    </row>
    <row r="9" spans="1:36" ht="37.5" x14ac:dyDescent="0.2">
      <c r="A9" s="4">
        <v>5</v>
      </c>
      <c r="B9" s="4" t="s">
        <v>27</v>
      </c>
      <c r="C9" s="4" t="s">
        <v>22</v>
      </c>
      <c r="D9" s="11">
        <v>1</v>
      </c>
      <c r="E9" s="11">
        <v>2</v>
      </c>
      <c r="F9" s="11">
        <v>0</v>
      </c>
      <c r="G9" s="11">
        <v>2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3</v>
      </c>
      <c r="N9" s="11">
        <v>0</v>
      </c>
      <c r="O9" s="11">
        <v>0</v>
      </c>
      <c r="P9" s="11">
        <v>0</v>
      </c>
      <c r="Q9" s="11">
        <v>1</v>
      </c>
      <c r="R9" s="11">
        <v>0</v>
      </c>
      <c r="S9" s="11">
        <v>0</v>
      </c>
      <c r="T9" s="11">
        <v>2</v>
      </c>
      <c r="U9" s="11">
        <v>0</v>
      </c>
      <c r="V9" s="11">
        <v>0</v>
      </c>
      <c r="W9" s="11">
        <v>0</v>
      </c>
      <c r="X9" s="11">
        <v>0</v>
      </c>
      <c r="Y9" s="11">
        <v>1</v>
      </c>
      <c r="Z9" s="11">
        <v>1</v>
      </c>
      <c r="AA9" s="11">
        <v>0</v>
      </c>
      <c r="AB9" s="11">
        <v>0</v>
      </c>
      <c r="AC9" s="11">
        <v>0</v>
      </c>
      <c r="AD9" s="11">
        <v>0</v>
      </c>
      <c r="AE9" s="11">
        <v>1</v>
      </c>
      <c r="AF9" s="11">
        <v>0</v>
      </c>
      <c r="AG9" s="11">
        <v>0</v>
      </c>
      <c r="AH9" s="11">
        <v>4</v>
      </c>
      <c r="AI9" s="11">
        <v>0</v>
      </c>
      <c r="AJ9" s="8">
        <f t="shared" ref="AJ9:AJ12" si="0">SUM(D9:AI9)</f>
        <v>18</v>
      </c>
    </row>
    <row r="10" spans="1:36" ht="56.25" x14ac:dyDescent="0.2">
      <c r="A10" s="4">
        <v>6</v>
      </c>
      <c r="B10" s="4" t="s">
        <v>28</v>
      </c>
      <c r="C10" s="4" t="s">
        <v>24</v>
      </c>
      <c r="D10" s="8">
        <f>44</f>
        <v>44</v>
      </c>
      <c r="E10" s="8">
        <f>5+3</f>
        <v>8</v>
      </c>
      <c r="F10" s="8">
        <v>0</v>
      </c>
      <c r="G10" s="8">
        <f>3+3</f>
        <v>6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f>15+12.685+15</f>
        <v>42.685000000000002</v>
      </c>
      <c r="N10" s="8">
        <v>0</v>
      </c>
      <c r="O10" s="8">
        <v>0</v>
      </c>
      <c r="P10" s="8">
        <v>0</v>
      </c>
      <c r="Q10" s="8">
        <f>15</f>
        <v>15</v>
      </c>
      <c r="R10" s="8">
        <v>0</v>
      </c>
      <c r="S10" s="8">
        <v>0</v>
      </c>
      <c r="T10" s="8">
        <f>15+15</f>
        <v>30</v>
      </c>
      <c r="U10" s="8">
        <v>0</v>
      </c>
      <c r="V10" s="8">
        <v>0</v>
      </c>
      <c r="W10" s="8">
        <v>0</v>
      </c>
      <c r="X10" s="8">
        <v>0</v>
      </c>
      <c r="Y10" s="8">
        <v>150</v>
      </c>
      <c r="Z10" s="8">
        <f>15</f>
        <v>15</v>
      </c>
      <c r="AA10" s="8">
        <v>0</v>
      </c>
      <c r="AB10" s="8">
        <v>0</v>
      </c>
      <c r="AC10" s="8">
        <v>0</v>
      </c>
      <c r="AD10" s="8">
        <v>0</v>
      </c>
      <c r="AE10" s="8">
        <f>5</f>
        <v>5</v>
      </c>
      <c r="AF10" s="8">
        <v>0</v>
      </c>
      <c r="AG10" s="8">
        <v>0</v>
      </c>
      <c r="AH10" s="8">
        <f>206.456+206.456+206.456+206.456</f>
        <v>825.82399999999996</v>
      </c>
      <c r="AI10" s="8">
        <v>0</v>
      </c>
      <c r="AJ10" s="8">
        <f t="shared" si="0"/>
        <v>1141.509</v>
      </c>
    </row>
    <row r="11" spans="1:36" ht="37.5" x14ac:dyDescent="0.2">
      <c r="A11" s="6">
        <v>7</v>
      </c>
      <c r="B11" s="6" t="s">
        <v>29</v>
      </c>
      <c r="C11" s="6" t="s">
        <v>22</v>
      </c>
      <c r="D11" s="12">
        <v>2</v>
      </c>
      <c r="E11" s="12">
        <v>1</v>
      </c>
      <c r="F11" s="12">
        <v>4</v>
      </c>
      <c r="G11" s="12">
        <v>2</v>
      </c>
      <c r="H11" s="12">
        <v>3</v>
      </c>
      <c r="I11" s="12">
        <v>0</v>
      </c>
      <c r="J11" s="12">
        <v>0</v>
      </c>
      <c r="K11" s="12">
        <v>0</v>
      </c>
      <c r="L11" s="12">
        <v>0</v>
      </c>
      <c r="M11" s="12">
        <v>9</v>
      </c>
      <c r="N11" s="12">
        <v>0</v>
      </c>
      <c r="O11" s="12">
        <v>0</v>
      </c>
      <c r="P11" s="12">
        <v>0</v>
      </c>
      <c r="Q11" s="12">
        <v>1</v>
      </c>
      <c r="R11" s="12">
        <v>0</v>
      </c>
      <c r="S11" s="12">
        <v>0</v>
      </c>
      <c r="T11" s="12">
        <v>2</v>
      </c>
      <c r="U11" s="12">
        <v>0</v>
      </c>
      <c r="V11" s="12">
        <v>2</v>
      </c>
      <c r="W11" s="12">
        <v>0</v>
      </c>
      <c r="X11" s="12">
        <v>0</v>
      </c>
      <c r="Y11" s="12">
        <v>2</v>
      </c>
      <c r="Z11" s="12">
        <v>3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1</v>
      </c>
      <c r="AH11" s="12">
        <v>2</v>
      </c>
      <c r="AI11" s="12">
        <v>0</v>
      </c>
      <c r="AJ11" s="8">
        <f t="shared" si="0"/>
        <v>34</v>
      </c>
    </row>
    <row r="12" spans="1:36" ht="56.25" x14ac:dyDescent="0.2">
      <c r="A12" s="6">
        <v>8</v>
      </c>
      <c r="B12" s="6" t="s">
        <v>30</v>
      </c>
      <c r="C12" s="6" t="s">
        <v>24</v>
      </c>
      <c r="D12" s="9">
        <f>5+5</f>
        <v>10</v>
      </c>
      <c r="E12" s="9">
        <f>2</f>
        <v>2</v>
      </c>
      <c r="F12" s="9">
        <f>15+40+2+5</f>
        <v>62</v>
      </c>
      <c r="G12" s="9">
        <f>15+15</f>
        <v>30</v>
      </c>
      <c r="H12" s="9">
        <f>4+15+15</f>
        <v>34</v>
      </c>
      <c r="I12" s="9">
        <v>0</v>
      </c>
      <c r="J12" s="9">
        <v>0</v>
      </c>
      <c r="K12" s="9">
        <v>0</v>
      </c>
      <c r="L12" s="9">
        <v>0</v>
      </c>
      <c r="M12" s="9">
        <f>15+12.685+12.685+12.685+12.685+15+15+12.685+5</f>
        <v>113.42500000000001</v>
      </c>
      <c r="N12" s="9">
        <v>0</v>
      </c>
      <c r="O12" s="9">
        <v>0</v>
      </c>
      <c r="P12" s="9">
        <v>0</v>
      </c>
      <c r="Q12" s="9">
        <v>15</v>
      </c>
      <c r="R12" s="9">
        <v>0</v>
      </c>
      <c r="S12" s="9">
        <v>0</v>
      </c>
      <c r="T12" s="9">
        <f>15+15</f>
        <v>30</v>
      </c>
      <c r="U12" s="9">
        <v>0</v>
      </c>
      <c r="V12" s="9">
        <f>15+3</f>
        <v>18</v>
      </c>
      <c r="W12" s="9">
        <v>0</v>
      </c>
      <c r="X12" s="9">
        <v>0</v>
      </c>
      <c r="Y12" s="9">
        <f>15+5</f>
        <v>20</v>
      </c>
      <c r="Z12" s="9">
        <f>15+15+15</f>
        <v>45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135</v>
      </c>
      <c r="AH12" s="9">
        <f>206.456+206.456</f>
        <v>412.91199999999998</v>
      </c>
      <c r="AI12" s="9">
        <v>0</v>
      </c>
      <c r="AJ12" s="8">
        <f t="shared" si="0"/>
        <v>927.33699999999999</v>
      </c>
    </row>
  </sheetData>
  <mergeCells count="7">
    <mergeCell ref="A1:AJ1"/>
    <mergeCell ref="A2:AJ2"/>
    <mergeCell ref="A3:A4"/>
    <mergeCell ref="B3:B4"/>
    <mergeCell ref="C3:C4"/>
    <mergeCell ref="D3:AI3"/>
    <mergeCell ref="AJ3:AJ4"/>
  </mergeCells>
  <printOptions horizontalCentered="1"/>
  <pageMargins left="0.19685039370078741" right="0.19685039370078741" top="0.19685039370078741" bottom="0.19685039370078741" header="0" footer="0"/>
  <pageSetup paperSize="9" scale="5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2024-11-26T13:57:21Z</cp:lastPrinted>
  <dcterms:created xsi:type="dcterms:W3CDTF">2021-03-01T08:28:23Z</dcterms:created>
  <dcterms:modified xsi:type="dcterms:W3CDTF">2024-11-26T13:57:51Z</dcterms:modified>
</cp:coreProperties>
</file>