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СТ\Раскрытие\Структура и ибъем затрат до 1.04\"/>
    </mc:Choice>
  </mc:AlternateContent>
  <bookViews>
    <workbookView xWindow="0" yWindow="0" windowWidth="24000" windowHeight="11325"/>
  </bookViews>
  <sheets>
    <sheet name="стр.1_3 (2024)" sheetId="5" r:id="rId1"/>
  </sheets>
  <externalReferences>
    <externalReference r:id="rId2"/>
  </externalReferences>
  <definedNames>
    <definedName name="_xlnm.Print_Area" localSheetId="0">'стр.1_3 (2024)'!$A$3:$DY$122</definedName>
  </definedNames>
  <calcPr calcId="162913"/>
</workbook>
</file>

<file path=xl/calcChain.xml><?xml version="1.0" encoding="utf-8"?>
<calcChain xmlns="http://schemas.openxmlformats.org/spreadsheetml/2006/main">
  <c r="CX32" i="5" l="1"/>
  <c r="CX70" i="5"/>
  <c r="CN32" i="5"/>
  <c r="CX64" i="5"/>
  <c r="CX49" i="5"/>
  <c r="CX50" i="5"/>
  <c r="EA44" i="5" l="1"/>
  <c r="CN82" i="5" l="1"/>
  <c r="CN97" i="5"/>
  <c r="CX97" i="5"/>
  <c r="CX85" i="5"/>
  <c r="CX83" i="5"/>
  <c r="CX84" i="5"/>
  <c r="CX82" i="5" l="1"/>
  <c r="CX37" i="5"/>
  <c r="CX44" i="5"/>
  <c r="CX41" i="5" s="1"/>
  <c r="CX60" i="5"/>
  <c r="CN60" i="5"/>
  <c r="CN41" i="5"/>
  <c r="CN44" i="5" s="1"/>
  <c r="CX39" i="5"/>
  <c r="CX34" i="5"/>
  <c r="CX33" i="5" l="1"/>
  <c r="CN34" i="5"/>
  <c r="CX69" i="5"/>
  <c r="CX92" i="5" l="1"/>
  <c r="CN87" i="5" l="1"/>
  <c r="CX87" i="5"/>
  <c r="CN92" i="5" l="1"/>
  <c r="ED34" i="5" l="1"/>
  <c r="EB34" i="5"/>
  <c r="EC34" i="5"/>
  <c r="CN83" i="5"/>
  <c r="CN84" i="5"/>
  <c r="CN85" i="5"/>
  <c r="CD97" i="5"/>
  <c r="BT97" i="5"/>
  <c r="CD92" i="5"/>
  <c r="BT92" i="5"/>
  <c r="CD87" i="5"/>
  <c r="BT87" i="5"/>
  <c r="BT85" i="5"/>
  <c r="CD82" i="5"/>
  <c r="BT82" i="5"/>
  <c r="CD79" i="5"/>
  <c r="CD60" i="5"/>
  <c r="BT60" i="5"/>
  <c r="DH41" i="5"/>
  <c r="BT41" i="5"/>
  <c r="DH39" i="5"/>
  <c r="DH35" i="5"/>
  <c r="CD34" i="5"/>
  <c r="BT34" i="5"/>
  <c r="CD33" i="5"/>
  <c r="BT33" i="5"/>
  <c r="BT32" i="5" s="1"/>
  <c r="CD32" i="5"/>
  <c r="DH60" i="5"/>
  <c r="DH33" i="5" l="1"/>
  <c r="EB35" i="5"/>
  <c r="EC35" i="5" s="1"/>
  <c r="DH34" i="5"/>
  <c r="EB33" i="5"/>
  <c r="EB32" i="5" s="1"/>
  <c r="EC32" i="5" s="1"/>
</calcChain>
</file>

<file path=xl/sharedStrings.xml><?xml version="1.0" encoding="utf-8"?>
<sst xmlns="http://schemas.openxmlformats.org/spreadsheetml/2006/main" count="254" uniqueCount="179">
  <si>
    <t>Показатель</t>
  </si>
  <si>
    <t>план *</t>
  </si>
  <si>
    <t>факт **</t>
  </si>
  <si>
    <t>I</t>
  </si>
  <si>
    <t>тыс. руб.</t>
  </si>
  <si>
    <t>1</t>
  </si>
  <si>
    <t>1.1</t>
  </si>
  <si>
    <t>1.1.1</t>
  </si>
  <si>
    <t>Материальные расходы, всего</t>
  </si>
  <si>
    <t>1.1.2</t>
  </si>
  <si>
    <t>1.1.1.1</t>
  </si>
  <si>
    <t>в том числе на ремонт</t>
  </si>
  <si>
    <t>1.1.1.2</t>
  </si>
  <si>
    <t>1.1.3</t>
  </si>
  <si>
    <t>1.3</t>
  </si>
  <si>
    <t>II</t>
  </si>
  <si>
    <t>III</t>
  </si>
  <si>
    <t>Примечание: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</si>
  <si>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</si>
  <si>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</si>
  <si>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Фонд оплаты труда</t>
  </si>
  <si>
    <t>отчисления на социальные нужды</t>
  </si>
  <si>
    <t>налог на прибыль</t>
  </si>
  <si>
    <t>прочие налоги</t>
  </si>
  <si>
    <t>недополученный по независящим причинам доход (+)/избыток средств, полученный в предыдущем периоде регулирования (-)</t>
  </si>
  <si>
    <t>IV</t>
  </si>
  <si>
    <t>№ п/п</t>
  </si>
  <si>
    <t>к приказу Федеральной службы по тарифам</t>
  </si>
  <si>
    <t>от 24 октября 2014 г. № 1831-э</t>
  </si>
  <si>
    <t>Наименование организации:</t>
  </si>
  <si>
    <t>ИНН:</t>
  </si>
  <si>
    <t>КПП:</t>
  </si>
  <si>
    <t>Долгосрочный период регулирования:</t>
  </si>
  <si>
    <t>-</t>
  </si>
  <si>
    <t xml:space="preserve"> гг.</t>
  </si>
  <si>
    <t>Ед. изм.</t>
  </si>
  <si>
    <t>Структура затрат</t>
  </si>
  <si>
    <t>х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</si>
  <si>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</si>
  <si>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</si>
  <si>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</si>
  <si>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</si>
  <si>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1.1.3.1</t>
  </si>
  <si>
    <t>в том числе транспортные услуги</t>
  </si>
  <si>
    <t>1.1.3.2</t>
  </si>
  <si>
    <t>в том числе прочие расходы (с расшифровкой)****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</si>
  <si>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</si>
  <si>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</si>
  <si>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</si>
  <si>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</si>
  <si>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</si>
  <si>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</si>
  <si>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</si>
  <si>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</si>
  <si>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</si>
  <si>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</si>
  <si>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</si>
  <si>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</si>
  <si>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</si>
  <si>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Справочно: "Количество льготных технологических присоединений"</t>
  </si>
  <si>
    <t>ед.</t>
  </si>
  <si>
    <t>1.2.8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</si>
  <si>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</si>
  <si>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Справочно: расходы на ремонт, всего (пункт 1.1.1.2 + пункт 1.1.2.1 + пункт 1.1.3.1)</t>
  </si>
  <si>
    <t>Необходимая валовая выручка на оплату технологического расхода (потерь) электроэнергии</t>
  </si>
  <si>
    <t>МВт∙ч</t>
  </si>
  <si>
    <t>%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</si>
  <si>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</si>
  <si>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</si>
  <si>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</si>
  <si>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</si>
  <si>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</si>
  <si>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</si>
  <si>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</si>
  <si>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</si>
  <si>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</si>
  <si>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</si>
  <si>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</si>
  <si>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</si>
  <si>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</si>
  <si>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</si>
  <si>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</si>
  <si>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</si>
  <si>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</si>
  <si>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</si>
  <si>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</si>
  <si>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</si>
  <si>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</si>
  <si>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</si>
  <si>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</si>
  <si>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</si>
  <si>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</si>
  <si>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</si>
  <si>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Приложение 2</t>
  </si>
  <si>
    <t>организациями, регулирование деятельности которых осуществляется</t>
  </si>
  <si>
    <t>Необходимая валовая выручка на содержание</t>
  </si>
  <si>
    <t>Подконтрольные расходы, всего</t>
  </si>
  <si>
    <t>на ремонт</t>
  </si>
  <si>
    <t>в том числе прибыль на социальное развитие (включая социальные выплаты)</t>
  </si>
  <si>
    <t>1.1.3.3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</si>
  <si>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</si>
  <si>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</si>
  <si>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</si>
  <si>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</si>
  <si>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</si>
  <si>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</si>
  <si>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</si>
  <si>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1.2.9</t>
  </si>
  <si>
    <t>1.2.10</t>
  </si>
  <si>
    <t>1.2.10.1</t>
  </si>
  <si>
    <t>1.2.11</t>
  </si>
  <si>
    <t>1.2.12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</si>
  <si>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</si>
  <si>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</si>
  <si>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</si>
  <si>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методом долгосрочной индексации необходимой валовой выручки</t>
  </si>
  <si>
    <t>в том числе на сырье, материалы, запасные части, инструмент, топливо</t>
  </si>
  <si>
    <t>2015</t>
  </si>
  <si>
    <t>2019</t>
  </si>
  <si>
    <t>2.1</t>
  </si>
  <si>
    <t>в том числе трансформаторная мощность подстанций на  уровне напряжения СН2</t>
  </si>
  <si>
    <t>3.1</t>
  </si>
  <si>
    <t>3.2</t>
  </si>
  <si>
    <t>в том числе количество условных единиц по линиям электропередач на  уровне напряжения СН2</t>
  </si>
  <si>
    <t>в том числе количество условных единиц по линиям электропередач на  уровне напряжения НН</t>
  </si>
  <si>
    <t>4.1</t>
  </si>
  <si>
    <t>5.1</t>
  </si>
  <si>
    <t>5.2</t>
  </si>
  <si>
    <t>в том числе длина линий электропередач на уровне напряжения СН2</t>
  </si>
  <si>
    <t>в том числе длина линий электропередач на  уровне напряжения НН</t>
  </si>
  <si>
    <t>5258057402</t>
  </si>
  <si>
    <t>525801001</t>
  </si>
  <si>
    <t>в том числе количество условных единиц по подстанциям на  уровне напряжения СН2</t>
  </si>
  <si>
    <t>ООО "Павловоэнерго"</t>
  </si>
  <si>
    <t>в том числе количество условных единиц по подстанциям на  уровне напряжения ВН</t>
  </si>
  <si>
    <t>в том числе количество условных единиц по подстанциям на  уровне напряжения СН1</t>
  </si>
  <si>
    <t>4.2</t>
  </si>
  <si>
    <t>4.3</t>
  </si>
  <si>
    <t>4.4</t>
  </si>
  <si>
    <t>2.2</t>
  </si>
  <si>
    <t>2.3</t>
  </si>
  <si>
    <t>2.4</t>
  </si>
  <si>
    <t>в том числе трансформаторная мощность подстанций на  уровне напряжения ВН</t>
  </si>
  <si>
    <t>в том числе трансформаторная мощность подстанций на  уровне напряжения СН1</t>
  </si>
  <si>
    <t>в том числе трансформаторная мощность подстанций на  уровне напряжения НН</t>
  </si>
  <si>
    <t>план**</t>
  </si>
  <si>
    <t>факт</t>
  </si>
  <si>
    <t>Отклонение</t>
  </si>
  <si>
    <t xml:space="preserve">Отклонение </t>
  </si>
  <si>
    <t xml:space="preserve">          Форма раскрытия информации о структуре и объемах затрат</t>
  </si>
  <si>
    <t xml:space="preserve">        на оказание услуг по передаче электрической энергии сетевыми</t>
  </si>
  <si>
    <t xml:space="preserve">         организациями, регулирование деятельности которых осуществляется</t>
  </si>
  <si>
    <t xml:space="preserve">   методом долгосрочной индексации необходимой валовой выручки</t>
  </si>
  <si>
    <t>в том числе длина линий электропередач на уровне напряжения ВН</t>
  </si>
  <si>
    <t>5.3</t>
  </si>
  <si>
    <t>в том числе количество условных единиц по линиям электропередач на  уровне напряжения ВН</t>
  </si>
  <si>
    <t>3.3</t>
  </si>
  <si>
    <t>2020</t>
  </si>
  <si>
    <t>2024</t>
  </si>
  <si>
    <t>Прочие подконтрольные расходы</t>
  </si>
  <si>
    <t>ООО Павловоэнерго</t>
  </si>
  <si>
    <t xml:space="preserve">прочие неподконтрольные расходы (планируемые расходы на обеспечение средствами коммерческого учета </t>
  </si>
  <si>
    <t>в том числе количество условных единиц по подстанциям на  уровне напряжения НН</t>
  </si>
  <si>
    <t xml:space="preserve">услуги почты </t>
  </si>
  <si>
    <t>Транспортные расходы</t>
  </si>
  <si>
    <t xml:space="preserve">связь </t>
  </si>
  <si>
    <t>услуги страхования</t>
  </si>
  <si>
    <t xml:space="preserve">охрана </t>
  </si>
  <si>
    <t>госпошлина</t>
  </si>
  <si>
    <t>Командировочные</t>
  </si>
  <si>
    <t>коммунальные расходы</t>
  </si>
  <si>
    <t>в том числе количество условных единиц по линиям электропередач на  уровне напряжениСН1</t>
  </si>
  <si>
    <t>в том числе длина линий электропередач на уровне напряжения СН1</t>
  </si>
  <si>
    <t xml:space="preserve">Планируемы расходы на обеспечение средствами коммерческого учета </t>
  </si>
  <si>
    <t>комиссия  банка</t>
  </si>
  <si>
    <t>Прочие</t>
  </si>
  <si>
    <t>охрана труда , обучение</t>
  </si>
  <si>
    <t>Аудиторские и консультационные  услуги</t>
  </si>
  <si>
    <t>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</si>
</sst>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name val="Arial Cyr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/>
    <xf numFmtId="2" fontId="6" fillId="0" borderId="10" xfId="0" applyNumberFormat="1" applyFont="1" applyBorder="1"/>
    <xf numFmtId="2" fontId="7" fillId="0" borderId="10" xfId="0" applyNumberFormat="1" applyFont="1" applyBorder="1" applyAlignment="1">
      <alignment vertical="center"/>
    </xf>
    <xf numFmtId="2" fontId="6" fillId="0" borderId="1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0" borderId="10" xfId="0" applyFont="1" applyBorder="1"/>
    <xf numFmtId="0" fontId="6" fillId="0" borderId="0" xfId="0" applyFont="1" applyBorder="1"/>
    <xf numFmtId="0" fontId="6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5" fontId="6" fillId="0" borderId="0" xfId="0" applyNumberFormat="1" applyFont="1"/>
    <xf numFmtId="0" fontId="9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0" xfId="0" applyNumberFormat="1" applyFont="1"/>
    <xf numFmtId="0" fontId="7" fillId="0" borderId="2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2" fontId="7" fillId="0" borderId="10" xfId="0" applyNumberFormat="1" applyFont="1" applyBorder="1"/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3" xfId="0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6;&#1057;&#1058;/&#1056;&#1072;&#1089;&#1095;&#1077;&#1090;%20&#1053;&#1042;&#1042;/&#1040;&#1085;&#1072;&#1083;&#1080;&#1079;/&#1040;&#1085;&#1072;&#1083;&#1080;&#1079;%20&#1089;&#1095;&#1077;&#1090;&#1086;&#1074;/2024/&#1050;&#1086;&#1087;&#1080;&#1103;%20&#1086;&#1089;&#1074;%202024%2020.0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38">
          <cell r="H38">
            <v>32277357.43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18"/>
  <sheetViews>
    <sheetView tabSelected="1" view="pageBreakPreview" topLeftCell="A90" zoomScaleNormal="100" workbookViewId="0">
      <selection activeCell="CX32" sqref="CX32:DG32"/>
    </sheetView>
  </sheetViews>
  <sheetFormatPr defaultColWidth="0.85546875" defaultRowHeight="15" customHeight="1" outlineLevelRow="1" x14ac:dyDescent="0.25"/>
  <cols>
    <col min="1" max="6" width="0.85546875" style="2"/>
    <col min="7" max="7" width="0.28515625" style="2" customWidth="1"/>
    <col min="8" max="8" width="1.42578125" style="2" customWidth="1"/>
    <col min="9" max="9" width="0.28515625" style="2" hidden="1" customWidth="1"/>
    <col min="10" max="10" width="0.140625" style="2" hidden="1" customWidth="1"/>
    <col min="11" max="50" width="0.85546875" style="2"/>
    <col min="51" max="51" width="1.85546875" style="2" customWidth="1"/>
    <col min="52" max="52" width="0.5703125" style="2" customWidth="1"/>
    <col min="53" max="55" width="0.85546875" style="2" hidden="1" customWidth="1"/>
    <col min="56" max="56" width="1.140625" style="2" hidden="1" customWidth="1"/>
    <col min="57" max="57" width="0.42578125" style="2" hidden="1" customWidth="1"/>
    <col min="58" max="58" width="0.85546875" style="2" hidden="1" customWidth="1"/>
    <col min="59" max="59" width="0.140625" style="2" hidden="1" customWidth="1"/>
    <col min="60" max="60" width="10.42578125" style="2" customWidth="1"/>
    <col min="61" max="61" width="0.85546875" style="2"/>
    <col min="62" max="62" width="6.5703125" style="2" customWidth="1"/>
    <col min="63" max="70" width="0.85546875" style="2"/>
    <col min="71" max="71" width="5" style="2" bestFit="1" customWidth="1"/>
    <col min="72" max="80" width="0" style="2" hidden="1" customWidth="1"/>
    <col min="81" max="81" width="2.7109375" style="2" hidden="1" customWidth="1"/>
    <col min="82" max="90" width="0" style="2" hidden="1" customWidth="1"/>
    <col min="91" max="91" width="3" style="2" hidden="1" customWidth="1"/>
    <col min="92" max="93" width="2.140625" style="2" customWidth="1"/>
    <col min="94" max="94" width="1.7109375" style="2" customWidth="1"/>
    <col min="95" max="95" width="1.140625" style="2" customWidth="1"/>
    <col min="96" max="97" width="0.42578125" style="2" hidden="1" customWidth="1"/>
    <col min="98" max="98" width="1.5703125" style="2" hidden="1" customWidth="1"/>
    <col min="99" max="99" width="1.28515625" style="2" hidden="1" customWidth="1"/>
    <col min="100" max="100" width="0.140625" style="2" hidden="1" customWidth="1"/>
    <col min="101" max="101" width="9.28515625" style="2" customWidth="1"/>
    <col min="102" max="102" width="2" style="2" customWidth="1"/>
    <col min="103" max="103" width="1.85546875" style="2" customWidth="1"/>
    <col min="104" max="104" width="3" style="2" customWidth="1"/>
    <col min="105" max="105" width="10.140625" style="2" customWidth="1"/>
    <col min="106" max="106" width="0.5703125" style="2" hidden="1" customWidth="1"/>
    <col min="107" max="107" width="1.42578125" style="2" hidden="1" customWidth="1"/>
    <col min="108" max="108" width="0.42578125" style="2" hidden="1" customWidth="1"/>
    <col min="109" max="110" width="0.7109375" style="2" hidden="1" customWidth="1"/>
    <col min="111" max="111" width="1.140625" style="2" hidden="1" customWidth="1"/>
    <col min="112" max="125" width="0.85546875" style="2" hidden="1" customWidth="1"/>
    <col min="126" max="126" width="0.28515625" style="2" hidden="1" customWidth="1"/>
    <col min="127" max="127" width="1.7109375" style="2" hidden="1" customWidth="1"/>
    <col min="128" max="128" width="2.42578125" style="2" hidden="1" customWidth="1"/>
    <col min="129" max="129" width="13.85546875" style="2" customWidth="1"/>
    <col min="130" max="130" width="7.42578125" style="2" customWidth="1"/>
    <col min="131" max="131" width="12.7109375" style="2" hidden="1" customWidth="1"/>
    <col min="132" max="132" width="10.5703125" style="2" hidden="1" customWidth="1"/>
    <col min="133" max="133" width="8.7109375" style="2" hidden="1" customWidth="1"/>
    <col min="134" max="134" width="10.85546875" style="2" hidden="1" customWidth="1"/>
    <col min="135" max="135" width="0.85546875" style="2"/>
    <col min="136" max="136" width="0.7109375" style="2" customWidth="1"/>
    <col min="137" max="137" width="0.85546875" style="2" hidden="1" customWidth="1"/>
    <col min="138" max="138" width="7.5703125" style="2" hidden="1" customWidth="1"/>
    <col min="139" max="16384" width="0.85546875" style="2"/>
  </cols>
  <sheetData>
    <row r="1" spans="1:128" s="1" customFormat="1" ht="12" hidden="1" customHeight="1" x14ac:dyDescent="0.2">
      <c r="BO1" s="1" t="s">
        <v>93</v>
      </c>
    </row>
    <row r="2" spans="1:128" s="1" customFormat="1" ht="12" hidden="1" customHeight="1" x14ac:dyDescent="0.2">
      <c r="BO2" s="1" t="s">
        <v>27</v>
      </c>
    </row>
    <row r="3" spans="1:128" s="1" customFormat="1" ht="12" hidden="1" customHeight="1" x14ac:dyDescent="0.2">
      <c r="BO3" s="1" t="s">
        <v>28</v>
      </c>
    </row>
    <row r="4" spans="1:128" ht="12" hidden="1" customHeight="1" x14ac:dyDescent="0.25"/>
    <row r="5" spans="1:128" s="3" customFormat="1" ht="21" hidden="1" customHeight="1" x14ac:dyDescent="0.25">
      <c r="A5" s="213" t="s">
        <v>18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</row>
    <row r="6" spans="1:128" s="3" customFormat="1" ht="19.5" hidden="1" customHeight="1" x14ac:dyDescent="0.25">
      <c r="A6" s="213" t="s">
        <v>19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</row>
    <row r="7" spans="1:128" s="3" customFormat="1" ht="20.25" hidden="1" customHeight="1" x14ac:dyDescent="0.25">
      <c r="A7" s="213" t="s">
        <v>94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</row>
    <row r="8" spans="1:128" s="3" customFormat="1" ht="22.5" hidden="1" customHeight="1" x14ac:dyDescent="0.25">
      <c r="A8" s="213" t="s">
        <v>115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</row>
    <row r="9" spans="1:128" ht="21" hidden="1" customHeight="1" x14ac:dyDescent="0.25"/>
    <row r="10" spans="1:128" hidden="1" x14ac:dyDescent="0.25">
      <c r="C10" s="4" t="s">
        <v>29</v>
      </c>
      <c r="D10" s="4"/>
      <c r="AG10" s="214" t="s">
        <v>133</v>
      </c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</row>
    <row r="11" spans="1:128" hidden="1" x14ac:dyDescent="0.25">
      <c r="C11" s="4" t="s">
        <v>30</v>
      </c>
      <c r="D11" s="4"/>
      <c r="J11" s="215" t="s">
        <v>130</v>
      </c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</row>
    <row r="12" spans="1:128" hidden="1" x14ac:dyDescent="0.25">
      <c r="C12" s="4" t="s">
        <v>31</v>
      </c>
      <c r="D12" s="4"/>
      <c r="J12" s="217" t="s">
        <v>131</v>
      </c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</row>
    <row r="13" spans="1:128" hidden="1" x14ac:dyDescent="0.25">
      <c r="C13" s="4" t="s">
        <v>32</v>
      </c>
      <c r="D13" s="4"/>
      <c r="AQ13" s="220" t="s">
        <v>117</v>
      </c>
      <c r="AR13" s="220"/>
      <c r="AS13" s="220"/>
      <c r="AT13" s="220"/>
      <c r="AU13" s="220"/>
      <c r="AV13" s="220"/>
      <c r="AW13" s="220"/>
      <c r="AX13" s="220"/>
      <c r="AY13" s="221" t="s">
        <v>33</v>
      </c>
      <c r="AZ13" s="221"/>
      <c r="BA13" s="220" t="s">
        <v>118</v>
      </c>
      <c r="BB13" s="220"/>
      <c r="BC13" s="220"/>
      <c r="BD13" s="220"/>
      <c r="BE13" s="220"/>
      <c r="BF13" s="220"/>
      <c r="BG13" s="220"/>
      <c r="BH13" s="220"/>
      <c r="BI13" s="2" t="s">
        <v>34</v>
      </c>
    </row>
    <row r="14" spans="1:128" ht="15" hidden="1" customHeight="1" x14ac:dyDescent="0.25"/>
    <row r="15" spans="1:128" ht="15" customHeight="1" x14ac:dyDescent="0.25">
      <c r="CN15" s="1" t="s">
        <v>93</v>
      </c>
    </row>
    <row r="16" spans="1:128" ht="15" customHeight="1" x14ac:dyDescent="0.25">
      <c r="CN16" s="1" t="s">
        <v>27</v>
      </c>
    </row>
    <row r="17" spans="1:133" ht="15" customHeight="1" x14ac:dyDescent="0.25">
      <c r="CN17" s="1" t="s">
        <v>28</v>
      </c>
    </row>
    <row r="19" spans="1:133" ht="15" hidden="1" customHeight="1" x14ac:dyDescent="0.25"/>
    <row r="20" spans="1:133" ht="15" customHeight="1" x14ac:dyDescent="0.25">
      <c r="C20" s="222" t="s">
        <v>149</v>
      </c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</row>
    <row r="21" spans="1:133" ht="15" customHeight="1" x14ac:dyDescent="0.25">
      <c r="C21" s="216" t="s">
        <v>150</v>
      </c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6"/>
      <c r="CU21" s="216"/>
      <c r="CV21" s="216"/>
      <c r="CW21" s="216"/>
      <c r="CX21" s="216"/>
      <c r="CY21" s="216"/>
      <c r="CZ21" s="216"/>
      <c r="DA21" s="216"/>
      <c r="DB21" s="216"/>
      <c r="DC21" s="216"/>
      <c r="DD21" s="216"/>
      <c r="DE21" s="216"/>
      <c r="DF21" s="216"/>
      <c r="DG21" s="216"/>
      <c r="DH21" s="216"/>
      <c r="DI21" s="216"/>
      <c r="DJ21" s="216"/>
      <c r="DK21" s="216"/>
      <c r="DL21" s="216"/>
      <c r="DM21" s="216"/>
      <c r="DN21" s="216"/>
      <c r="DO21" s="216"/>
      <c r="DP21" s="216"/>
      <c r="DQ21" s="216"/>
      <c r="DR21" s="216"/>
      <c r="DS21" s="216"/>
      <c r="DT21" s="216"/>
      <c r="DU21" s="216"/>
      <c r="DV21" s="216"/>
      <c r="DW21" s="216"/>
      <c r="DX21" s="216"/>
      <c r="DY21" s="216"/>
    </row>
    <row r="22" spans="1:133" ht="15" customHeight="1" x14ac:dyDescent="0.25">
      <c r="C22" s="216" t="s">
        <v>151</v>
      </c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16"/>
      <c r="DM22" s="216"/>
      <c r="DN22" s="216"/>
      <c r="DO22" s="216"/>
      <c r="DP22" s="216"/>
      <c r="DQ22" s="216"/>
      <c r="DR22" s="216"/>
      <c r="DS22" s="216"/>
      <c r="DT22" s="216"/>
      <c r="DU22" s="216"/>
      <c r="DV22" s="216"/>
      <c r="DW22" s="216"/>
      <c r="DX22" s="216"/>
      <c r="DY22" s="216"/>
    </row>
    <row r="23" spans="1:133" ht="15" customHeight="1" x14ac:dyDescent="0.25">
      <c r="D23" s="216" t="s">
        <v>152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216"/>
      <c r="CW23" s="216"/>
      <c r="CX23" s="216"/>
      <c r="CY23" s="216"/>
      <c r="CZ23" s="216"/>
      <c r="DA23" s="216"/>
    </row>
    <row r="24" spans="1:133" ht="15" customHeight="1" x14ac:dyDescent="0.25">
      <c r="C24" s="4" t="s">
        <v>160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</row>
    <row r="25" spans="1:133" ht="19.5" customHeight="1" x14ac:dyDescent="0.25">
      <c r="D25" s="4" t="s">
        <v>31</v>
      </c>
      <c r="E25" s="4"/>
      <c r="K25" s="217" t="s">
        <v>131</v>
      </c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6"/>
      <c r="BQ25" s="26"/>
      <c r="BR25" s="26"/>
      <c r="BS25" s="26"/>
    </row>
    <row r="26" spans="1:133" ht="25.5" customHeight="1" x14ac:dyDescent="0.25">
      <c r="E26" s="4" t="s">
        <v>32</v>
      </c>
      <c r="F26" s="4"/>
      <c r="AS26" s="218" t="s">
        <v>157</v>
      </c>
      <c r="AT26" s="218"/>
      <c r="AU26" s="218"/>
      <c r="AV26" s="218"/>
      <c r="AW26" s="218"/>
      <c r="AX26" s="218"/>
      <c r="AY26" s="218"/>
      <c r="AZ26" s="218"/>
      <c r="BA26" s="219" t="s">
        <v>33</v>
      </c>
      <c r="BB26" s="219"/>
      <c r="BC26" s="218" t="s">
        <v>158</v>
      </c>
      <c r="BD26" s="218"/>
      <c r="BE26" s="218"/>
      <c r="BF26" s="218"/>
      <c r="BG26" s="218"/>
      <c r="BH26" s="218"/>
      <c r="BI26" s="218"/>
      <c r="BJ26" s="218"/>
      <c r="BK26" s="2" t="s">
        <v>34</v>
      </c>
    </row>
    <row r="27" spans="1:133" ht="14.25" customHeight="1" x14ac:dyDescent="0.25"/>
    <row r="28" spans="1:133" ht="15.75" customHeight="1" x14ac:dyDescent="0.25"/>
    <row r="29" spans="1:133" s="5" customFormat="1" ht="18.75" customHeight="1" x14ac:dyDescent="0.2">
      <c r="A29" s="207" t="s">
        <v>26</v>
      </c>
      <c r="B29" s="208"/>
      <c r="C29" s="208"/>
      <c r="D29" s="208"/>
      <c r="E29" s="208"/>
      <c r="F29" s="208"/>
      <c r="G29" s="208"/>
      <c r="H29" s="208"/>
      <c r="I29" s="209"/>
      <c r="J29" s="201" t="s">
        <v>0</v>
      </c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3"/>
      <c r="BI29" s="207" t="s">
        <v>35</v>
      </c>
      <c r="BJ29" s="208"/>
      <c r="BK29" s="208"/>
      <c r="BL29" s="208"/>
      <c r="BM29" s="208"/>
      <c r="BN29" s="208"/>
      <c r="BO29" s="208"/>
      <c r="BP29" s="208"/>
      <c r="BQ29" s="208"/>
      <c r="BR29" s="208"/>
      <c r="BS29" s="209"/>
      <c r="BT29" s="109">
        <v>2016</v>
      </c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1"/>
      <c r="CN29" s="109">
        <v>2024</v>
      </c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1"/>
      <c r="DH29" s="207" t="s">
        <v>147</v>
      </c>
      <c r="DI29" s="208"/>
      <c r="DJ29" s="208"/>
      <c r="DK29" s="208"/>
      <c r="DL29" s="208"/>
      <c r="DM29" s="208"/>
      <c r="DN29" s="208"/>
      <c r="DO29" s="208"/>
      <c r="DP29" s="208"/>
      <c r="DQ29" s="208"/>
      <c r="DR29" s="208"/>
      <c r="DS29" s="208"/>
      <c r="DT29" s="208"/>
      <c r="DU29" s="208"/>
      <c r="DV29" s="208"/>
      <c r="DW29" s="208"/>
      <c r="DX29" s="209"/>
      <c r="DY29" s="12" t="s">
        <v>148</v>
      </c>
    </row>
    <row r="30" spans="1:133" s="5" customFormat="1" ht="20.25" customHeight="1" x14ac:dyDescent="0.2">
      <c r="A30" s="210"/>
      <c r="B30" s="211"/>
      <c r="C30" s="211"/>
      <c r="D30" s="211"/>
      <c r="E30" s="211"/>
      <c r="F30" s="211"/>
      <c r="G30" s="211"/>
      <c r="H30" s="211"/>
      <c r="I30" s="212"/>
      <c r="J30" s="204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6"/>
      <c r="BI30" s="210"/>
      <c r="BJ30" s="211"/>
      <c r="BK30" s="211"/>
      <c r="BL30" s="211"/>
      <c r="BM30" s="211"/>
      <c r="BN30" s="211"/>
      <c r="BO30" s="211"/>
      <c r="BP30" s="211"/>
      <c r="BQ30" s="211"/>
      <c r="BR30" s="211"/>
      <c r="BS30" s="212"/>
      <c r="BT30" s="109" t="s">
        <v>1</v>
      </c>
      <c r="BU30" s="110"/>
      <c r="BV30" s="110"/>
      <c r="BW30" s="110"/>
      <c r="BX30" s="110"/>
      <c r="BY30" s="110"/>
      <c r="BZ30" s="110"/>
      <c r="CA30" s="110"/>
      <c r="CB30" s="110"/>
      <c r="CC30" s="111"/>
      <c r="CD30" s="109" t="s">
        <v>2</v>
      </c>
      <c r="CE30" s="110"/>
      <c r="CF30" s="110"/>
      <c r="CG30" s="110"/>
      <c r="CH30" s="110"/>
      <c r="CI30" s="110"/>
      <c r="CJ30" s="110"/>
      <c r="CK30" s="110"/>
      <c r="CL30" s="110"/>
      <c r="CM30" s="111"/>
      <c r="CN30" s="109" t="s">
        <v>145</v>
      </c>
      <c r="CO30" s="110"/>
      <c r="CP30" s="110"/>
      <c r="CQ30" s="110"/>
      <c r="CR30" s="110"/>
      <c r="CS30" s="110"/>
      <c r="CT30" s="110"/>
      <c r="CU30" s="110"/>
      <c r="CV30" s="110"/>
      <c r="CW30" s="111"/>
      <c r="CX30" s="109" t="s">
        <v>146</v>
      </c>
      <c r="CY30" s="110"/>
      <c r="CZ30" s="110"/>
      <c r="DA30" s="110"/>
      <c r="DB30" s="110"/>
      <c r="DC30" s="110"/>
      <c r="DD30" s="110"/>
      <c r="DE30" s="110"/>
      <c r="DF30" s="110"/>
      <c r="DG30" s="111"/>
      <c r="DH30" s="210"/>
      <c r="DI30" s="211"/>
      <c r="DJ30" s="211"/>
      <c r="DK30" s="211"/>
      <c r="DL30" s="211"/>
      <c r="DM30" s="211"/>
      <c r="DN30" s="211"/>
      <c r="DO30" s="211"/>
      <c r="DP30" s="211"/>
      <c r="DQ30" s="211"/>
      <c r="DR30" s="211"/>
      <c r="DS30" s="211"/>
      <c r="DT30" s="211"/>
      <c r="DU30" s="211"/>
      <c r="DV30" s="211"/>
      <c r="DW30" s="211"/>
      <c r="DX30" s="212"/>
      <c r="DY30" s="12"/>
    </row>
    <row r="31" spans="1:133" s="5" customFormat="1" ht="23.25" customHeight="1" x14ac:dyDescent="0.2">
      <c r="A31" s="119" t="s">
        <v>3</v>
      </c>
      <c r="B31" s="121"/>
      <c r="C31" s="121"/>
      <c r="D31" s="121"/>
      <c r="E31" s="121"/>
      <c r="F31" s="121"/>
      <c r="G31" s="121"/>
      <c r="H31" s="121"/>
      <c r="I31" s="122"/>
      <c r="J31" s="24"/>
      <c r="K31" s="115" t="s">
        <v>36</v>
      </c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23"/>
      <c r="BI31" s="109" t="s">
        <v>37</v>
      </c>
      <c r="BJ31" s="110"/>
      <c r="BK31" s="110"/>
      <c r="BL31" s="110"/>
      <c r="BM31" s="110"/>
      <c r="BN31" s="110"/>
      <c r="BO31" s="110"/>
      <c r="BP31" s="110"/>
      <c r="BQ31" s="110"/>
      <c r="BR31" s="110"/>
      <c r="BS31" s="111"/>
      <c r="BT31" s="109" t="s">
        <v>37</v>
      </c>
      <c r="BU31" s="110"/>
      <c r="BV31" s="110"/>
      <c r="BW31" s="110"/>
      <c r="BX31" s="110"/>
      <c r="BY31" s="110"/>
      <c r="BZ31" s="110"/>
      <c r="CA31" s="110"/>
      <c r="CB31" s="110"/>
      <c r="CC31" s="111"/>
      <c r="CD31" s="109" t="s">
        <v>37</v>
      </c>
      <c r="CE31" s="110"/>
      <c r="CF31" s="110"/>
      <c r="CG31" s="110"/>
      <c r="CH31" s="110"/>
      <c r="CI31" s="110"/>
      <c r="CJ31" s="110"/>
      <c r="CK31" s="110"/>
      <c r="CL31" s="110"/>
      <c r="CM31" s="111"/>
      <c r="CN31" s="109" t="s">
        <v>37</v>
      </c>
      <c r="CO31" s="110"/>
      <c r="CP31" s="110"/>
      <c r="CQ31" s="110"/>
      <c r="CR31" s="110"/>
      <c r="CS31" s="110"/>
      <c r="CT31" s="110"/>
      <c r="CU31" s="110"/>
      <c r="CV31" s="110"/>
      <c r="CW31" s="111"/>
      <c r="CX31" s="109" t="s">
        <v>37</v>
      </c>
      <c r="CY31" s="110"/>
      <c r="CZ31" s="110"/>
      <c r="DA31" s="110"/>
      <c r="DB31" s="110"/>
      <c r="DC31" s="110"/>
      <c r="DD31" s="110"/>
      <c r="DE31" s="110"/>
      <c r="DF31" s="110"/>
      <c r="DG31" s="111"/>
      <c r="DH31" s="159" t="s">
        <v>37</v>
      </c>
      <c r="DI31" s="160"/>
      <c r="DJ31" s="160"/>
      <c r="DK31" s="160"/>
      <c r="DL31" s="160"/>
      <c r="DM31" s="160"/>
      <c r="DN31" s="160"/>
      <c r="DO31" s="160"/>
      <c r="DP31" s="160"/>
      <c r="DQ31" s="160"/>
      <c r="DR31" s="160"/>
      <c r="DS31" s="160"/>
      <c r="DT31" s="160"/>
      <c r="DU31" s="160"/>
      <c r="DV31" s="160"/>
      <c r="DW31" s="160"/>
      <c r="DX31" s="161"/>
      <c r="DY31" s="12"/>
    </row>
    <row r="32" spans="1:133" s="5" customFormat="1" ht="31.5" customHeight="1" x14ac:dyDescent="0.2">
      <c r="A32" s="119" t="s">
        <v>5</v>
      </c>
      <c r="B32" s="121"/>
      <c r="C32" s="121"/>
      <c r="D32" s="121"/>
      <c r="E32" s="121"/>
      <c r="F32" s="121"/>
      <c r="G32" s="121"/>
      <c r="H32" s="121"/>
      <c r="I32" s="122"/>
      <c r="J32" s="24"/>
      <c r="K32" s="115" t="s">
        <v>95</v>
      </c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23"/>
      <c r="BI32" s="109" t="s">
        <v>4</v>
      </c>
      <c r="BJ32" s="110"/>
      <c r="BK32" s="110"/>
      <c r="BL32" s="110"/>
      <c r="BM32" s="110"/>
      <c r="BN32" s="110"/>
      <c r="BO32" s="110"/>
      <c r="BP32" s="110"/>
      <c r="BQ32" s="110"/>
      <c r="BR32" s="110"/>
      <c r="BS32" s="111"/>
      <c r="BT32" s="112">
        <f>BT33+BT60+BT75</f>
        <v>153440.84999999998</v>
      </c>
      <c r="BU32" s="110"/>
      <c r="BV32" s="110"/>
      <c r="BW32" s="110"/>
      <c r="BX32" s="110"/>
      <c r="BY32" s="110"/>
      <c r="BZ32" s="110"/>
      <c r="CA32" s="110"/>
      <c r="CB32" s="110"/>
      <c r="CC32" s="111"/>
      <c r="CD32" s="112">
        <f>CD33+CD60+CD75</f>
        <v>155670.01560000001</v>
      </c>
      <c r="CE32" s="110"/>
      <c r="CF32" s="110"/>
      <c r="CG32" s="110"/>
      <c r="CH32" s="110"/>
      <c r="CI32" s="110"/>
      <c r="CJ32" s="110"/>
      <c r="CK32" s="110"/>
      <c r="CL32" s="110"/>
      <c r="CM32" s="111"/>
      <c r="CN32" s="112">
        <f>CN33+CN60+CN71</f>
        <v>264487.39</v>
      </c>
      <c r="CO32" s="110"/>
      <c r="CP32" s="110"/>
      <c r="CQ32" s="110"/>
      <c r="CR32" s="110"/>
      <c r="CS32" s="110"/>
      <c r="CT32" s="110"/>
      <c r="CU32" s="110"/>
      <c r="CV32" s="110"/>
      <c r="CW32" s="111"/>
      <c r="CX32" s="112">
        <f>CX33+CX60</f>
        <v>309772.85200000001</v>
      </c>
      <c r="CY32" s="110"/>
      <c r="CZ32" s="110"/>
      <c r="DA32" s="110"/>
      <c r="DB32" s="110"/>
      <c r="DC32" s="110"/>
      <c r="DD32" s="110"/>
      <c r="DE32" s="110"/>
      <c r="DF32" s="110"/>
      <c r="DG32" s="111"/>
      <c r="DH32" s="153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5"/>
      <c r="DY32" s="13"/>
      <c r="EB32" s="30">
        <f>EB33+CX60+CX74</f>
        <v>310008.196</v>
      </c>
      <c r="EC32" s="30">
        <f>CX32-EB32</f>
        <v>-235.34399999998277</v>
      </c>
    </row>
    <row r="33" spans="1:138" s="5" customFormat="1" ht="18.75" customHeight="1" x14ac:dyDescent="0.2">
      <c r="A33" s="176" t="s">
        <v>6</v>
      </c>
      <c r="B33" s="177"/>
      <c r="C33" s="177"/>
      <c r="D33" s="177"/>
      <c r="E33" s="177"/>
      <c r="F33" s="177"/>
      <c r="G33" s="177"/>
      <c r="H33" s="177"/>
      <c r="I33" s="178"/>
      <c r="J33" s="44"/>
      <c r="K33" s="179" t="s">
        <v>96</v>
      </c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34"/>
      <c r="BI33" s="180" t="s">
        <v>4</v>
      </c>
      <c r="BJ33" s="181"/>
      <c r="BK33" s="181"/>
      <c r="BL33" s="181"/>
      <c r="BM33" s="181"/>
      <c r="BN33" s="181"/>
      <c r="BO33" s="181"/>
      <c r="BP33" s="181"/>
      <c r="BQ33" s="181"/>
      <c r="BR33" s="181"/>
      <c r="BS33" s="182"/>
      <c r="BT33" s="183">
        <f>BT34+BT39+BT41+BT42+BT43+BT59</f>
        <v>130920.85999999999</v>
      </c>
      <c r="BU33" s="181"/>
      <c r="BV33" s="181"/>
      <c r="BW33" s="181"/>
      <c r="BX33" s="181"/>
      <c r="BY33" s="181"/>
      <c r="BZ33" s="181"/>
      <c r="CA33" s="181"/>
      <c r="CB33" s="181"/>
      <c r="CC33" s="182"/>
      <c r="CD33" s="183">
        <f>CD34+CD39+CD41+CD42+CD43+CD59</f>
        <v>127982.09400000001</v>
      </c>
      <c r="CE33" s="181"/>
      <c r="CF33" s="181"/>
      <c r="CG33" s="181"/>
      <c r="CH33" s="181"/>
      <c r="CI33" s="181"/>
      <c r="CJ33" s="181"/>
      <c r="CK33" s="181"/>
      <c r="CL33" s="181"/>
      <c r="CM33" s="182"/>
      <c r="CN33" s="183">
        <v>205069.04</v>
      </c>
      <c r="CO33" s="181"/>
      <c r="CP33" s="181"/>
      <c r="CQ33" s="181"/>
      <c r="CR33" s="181"/>
      <c r="CS33" s="181"/>
      <c r="CT33" s="181"/>
      <c r="CU33" s="181"/>
      <c r="CV33" s="181"/>
      <c r="CW33" s="182"/>
      <c r="CX33" s="183">
        <f>CX34+CX39+CX41</f>
        <v>236859.49429999999</v>
      </c>
      <c r="CY33" s="181"/>
      <c r="CZ33" s="181"/>
      <c r="DA33" s="181"/>
      <c r="DB33" s="181"/>
      <c r="DC33" s="181"/>
      <c r="DD33" s="181"/>
      <c r="DE33" s="181"/>
      <c r="DF33" s="181"/>
      <c r="DG33" s="182"/>
      <c r="DH33" s="173">
        <f>(CX33-CN33)/CN33*100</f>
        <v>15.502317804774421</v>
      </c>
      <c r="DI33" s="174"/>
      <c r="DJ33" s="174"/>
      <c r="DK33" s="174"/>
      <c r="DL33" s="174"/>
      <c r="DM33" s="174"/>
      <c r="DN33" s="174"/>
      <c r="DO33" s="174"/>
      <c r="DP33" s="174"/>
      <c r="DQ33" s="174"/>
      <c r="DR33" s="174"/>
      <c r="DS33" s="174"/>
      <c r="DT33" s="174"/>
      <c r="DU33" s="174"/>
      <c r="DV33" s="174"/>
      <c r="DW33" s="174"/>
      <c r="DX33" s="175"/>
      <c r="DY33" s="54"/>
      <c r="EB33" s="33">
        <f>CX34+CX39+CX41+CX45</f>
        <v>237094.8383</v>
      </c>
      <c r="ED33" s="33"/>
    </row>
    <row r="34" spans="1:138" s="5" customFormat="1" ht="20.25" customHeight="1" x14ac:dyDescent="0.2">
      <c r="A34" s="119" t="s">
        <v>7</v>
      </c>
      <c r="B34" s="121"/>
      <c r="C34" s="121"/>
      <c r="D34" s="121"/>
      <c r="E34" s="121"/>
      <c r="F34" s="121"/>
      <c r="G34" s="121"/>
      <c r="H34" s="121"/>
      <c r="I34" s="122"/>
      <c r="J34" s="25"/>
      <c r="K34" s="115" t="s">
        <v>8</v>
      </c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23"/>
      <c r="BI34" s="109" t="s">
        <v>4</v>
      </c>
      <c r="BJ34" s="110"/>
      <c r="BK34" s="110"/>
      <c r="BL34" s="110"/>
      <c r="BM34" s="110"/>
      <c r="BN34" s="110"/>
      <c r="BO34" s="110"/>
      <c r="BP34" s="110"/>
      <c r="BQ34" s="110"/>
      <c r="BR34" s="110"/>
      <c r="BS34" s="111"/>
      <c r="BT34" s="112">
        <f>BT35+BT37</f>
        <v>96627.9</v>
      </c>
      <c r="BU34" s="113"/>
      <c r="BV34" s="113"/>
      <c r="BW34" s="113"/>
      <c r="BX34" s="113"/>
      <c r="BY34" s="113"/>
      <c r="BZ34" s="113"/>
      <c r="CA34" s="113"/>
      <c r="CB34" s="113"/>
      <c r="CC34" s="114"/>
      <c r="CD34" s="112">
        <f>CD35+CD37</f>
        <v>88855.613000000012</v>
      </c>
      <c r="CE34" s="113"/>
      <c r="CF34" s="113"/>
      <c r="CG34" s="113"/>
      <c r="CH34" s="113"/>
      <c r="CI34" s="113"/>
      <c r="CJ34" s="113"/>
      <c r="CK34" s="113"/>
      <c r="CL34" s="113"/>
      <c r="CM34" s="114"/>
      <c r="CN34" s="112">
        <f>CN35+CN37</f>
        <v>103107.17000000001</v>
      </c>
      <c r="CO34" s="113"/>
      <c r="CP34" s="113"/>
      <c r="CQ34" s="113"/>
      <c r="CR34" s="113"/>
      <c r="CS34" s="113"/>
      <c r="CT34" s="113"/>
      <c r="CU34" s="113"/>
      <c r="CV34" s="113"/>
      <c r="CW34" s="114"/>
      <c r="CX34" s="112">
        <f>CX35+CX37</f>
        <v>119342.29</v>
      </c>
      <c r="CY34" s="113"/>
      <c r="CZ34" s="113"/>
      <c r="DA34" s="113"/>
      <c r="DB34" s="113"/>
      <c r="DC34" s="113"/>
      <c r="DD34" s="113"/>
      <c r="DE34" s="113"/>
      <c r="DF34" s="113"/>
      <c r="DG34" s="114"/>
      <c r="DH34" s="184">
        <f>(CX34-CN34)/CN34*100</f>
        <v>15.745869079715774</v>
      </c>
      <c r="DI34" s="185"/>
      <c r="DJ34" s="185"/>
      <c r="DK34" s="185"/>
      <c r="DL34" s="185"/>
      <c r="DM34" s="185"/>
      <c r="DN34" s="185"/>
      <c r="DO34" s="185"/>
      <c r="DP34" s="185"/>
      <c r="DQ34" s="185"/>
      <c r="DR34" s="185"/>
      <c r="DS34" s="185"/>
      <c r="DT34" s="185"/>
      <c r="DU34" s="185"/>
      <c r="DV34" s="185"/>
      <c r="DW34" s="185"/>
      <c r="DX34" s="186"/>
      <c r="DY34" s="13"/>
      <c r="EB34" s="33">
        <f>CX39+CX64+CX34+CX66+CX63+CX41</f>
        <v>294368.50999999995</v>
      </c>
      <c r="EC34" s="33" t="e">
        <f>#REF!</f>
        <v>#REF!</v>
      </c>
      <c r="ED34" s="33">
        <f>CX74</f>
        <v>0</v>
      </c>
      <c r="EH34" s="33"/>
    </row>
    <row r="35" spans="1:138" s="5" customFormat="1" ht="28.5" customHeight="1" x14ac:dyDescent="0.2">
      <c r="A35" s="119" t="s">
        <v>10</v>
      </c>
      <c r="B35" s="121"/>
      <c r="C35" s="121"/>
      <c r="D35" s="121"/>
      <c r="E35" s="121"/>
      <c r="F35" s="121"/>
      <c r="G35" s="121"/>
      <c r="H35" s="121"/>
      <c r="I35" s="122"/>
      <c r="J35" s="24"/>
      <c r="K35" s="115" t="s">
        <v>116</v>
      </c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23"/>
      <c r="BI35" s="109" t="s">
        <v>4</v>
      </c>
      <c r="BJ35" s="110"/>
      <c r="BK35" s="110"/>
      <c r="BL35" s="110"/>
      <c r="BM35" s="110"/>
      <c r="BN35" s="110"/>
      <c r="BO35" s="110"/>
      <c r="BP35" s="110"/>
      <c r="BQ35" s="110"/>
      <c r="BR35" s="110"/>
      <c r="BS35" s="111"/>
      <c r="BT35" s="109">
        <v>8187.56</v>
      </c>
      <c r="BU35" s="110"/>
      <c r="BV35" s="110"/>
      <c r="BW35" s="110"/>
      <c r="BX35" s="110"/>
      <c r="BY35" s="110"/>
      <c r="BZ35" s="110"/>
      <c r="CA35" s="110"/>
      <c r="CB35" s="110"/>
      <c r="CC35" s="111"/>
      <c r="CD35" s="109">
        <v>6810.6530000000002</v>
      </c>
      <c r="CE35" s="110"/>
      <c r="CF35" s="110"/>
      <c r="CG35" s="110"/>
      <c r="CH35" s="110"/>
      <c r="CI35" s="110"/>
      <c r="CJ35" s="110"/>
      <c r="CK35" s="110"/>
      <c r="CL35" s="110"/>
      <c r="CM35" s="111"/>
      <c r="CN35" s="112">
        <v>9960.18</v>
      </c>
      <c r="CO35" s="110"/>
      <c r="CP35" s="110"/>
      <c r="CQ35" s="110"/>
      <c r="CR35" s="110"/>
      <c r="CS35" s="110"/>
      <c r="CT35" s="110"/>
      <c r="CU35" s="110"/>
      <c r="CV35" s="110"/>
      <c r="CW35" s="111"/>
      <c r="CX35" s="133">
        <v>20664.053</v>
      </c>
      <c r="CY35" s="125"/>
      <c r="CZ35" s="125"/>
      <c r="DA35" s="125"/>
      <c r="DB35" s="125"/>
      <c r="DC35" s="125"/>
      <c r="DD35" s="125"/>
      <c r="DE35" s="125"/>
      <c r="DF35" s="125"/>
      <c r="DG35" s="126"/>
      <c r="DH35" s="184">
        <f>(CX35-CN35)/CN35*100</f>
        <v>107.46666224907582</v>
      </c>
      <c r="DI35" s="185"/>
      <c r="DJ35" s="185"/>
      <c r="DK35" s="185"/>
      <c r="DL35" s="185"/>
      <c r="DM35" s="185"/>
      <c r="DN35" s="185"/>
      <c r="DO35" s="185"/>
      <c r="DP35" s="185"/>
      <c r="DQ35" s="185"/>
      <c r="DR35" s="185"/>
      <c r="DS35" s="185"/>
      <c r="DT35" s="185"/>
      <c r="DU35" s="185"/>
      <c r="DV35" s="185"/>
      <c r="DW35" s="185"/>
      <c r="DX35" s="186"/>
      <c r="DY35" s="15"/>
      <c r="EB35" s="33">
        <f>CX39+CX64+CX34+CX66+CX69+CX63</f>
        <v>266526.79069999995</v>
      </c>
      <c r="EC35" s="33">
        <f>CX32-EB35</f>
        <v>43246.061300000059</v>
      </c>
    </row>
    <row r="36" spans="1:138" s="5" customFormat="1" ht="21" customHeight="1" x14ac:dyDescent="0.2">
      <c r="A36" s="119" t="s">
        <v>12</v>
      </c>
      <c r="B36" s="121"/>
      <c r="C36" s="121"/>
      <c r="D36" s="121"/>
      <c r="E36" s="121"/>
      <c r="F36" s="121"/>
      <c r="G36" s="121"/>
      <c r="H36" s="121"/>
      <c r="I36" s="122"/>
      <c r="J36" s="24"/>
      <c r="K36" s="115" t="s">
        <v>97</v>
      </c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23"/>
      <c r="BI36" s="109" t="s">
        <v>4</v>
      </c>
      <c r="BJ36" s="110"/>
      <c r="BK36" s="110"/>
      <c r="BL36" s="110"/>
      <c r="BM36" s="110"/>
      <c r="BN36" s="110"/>
      <c r="BO36" s="110"/>
      <c r="BP36" s="110"/>
      <c r="BQ36" s="110"/>
      <c r="BR36" s="110"/>
      <c r="BS36" s="111"/>
      <c r="BT36" s="109"/>
      <c r="BU36" s="110"/>
      <c r="BV36" s="110"/>
      <c r="BW36" s="110"/>
      <c r="BX36" s="110"/>
      <c r="BY36" s="110"/>
      <c r="BZ36" s="110"/>
      <c r="CA36" s="110"/>
      <c r="CB36" s="110"/>
      <c r="CC36" s="111"/>
      <c r="CD36" s="109"/>
      <c r="CE36" s="110"/>
      <c r="CF36" s="110"/>
      <c r="CG36" s="110"/>
      <c r="CH36" s="110"/>
      <c r="CI36" s="110"/>
      <c r="CJ36" s="110"/>
      <c r="CK36" s="110"/>
      <c r="CL36" s="110"/>
      <c r="CM36" s="111"/>
      <c r="CN36" s="112"/>
      <c r="CO36" s="110"/>
      <c r="CP36" s="110"/>
      <c r="CQ36" s="110"/>
      <c r="CR36" s="110"/>
      <c r="CS36" s="110"/>
      <c r="CT36" s="110"/>
      <c r="CU36" s="110"/>
      <c r="CV36" s="110"/>
      <c r="CW36" s="111"/>
      <c r="CX36" s="127"/>
      <c r="CY36" s="128"/>
      <c r="CZ36" s="128"/>
      <c r="DA36" s="128"/>
      <c r="DB36" s="128"/>
      <c r="DC36" s="128"/>
      <c r="DD36" s="128"/>
      <c r="DE36" s="128"/>
      <c r="DF36" s="128"/>
      <c r="DG36" s="129"/>
      <c r="DH36" s="153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5"/>
      <c r="DY36" s="15"/>
    </row>
    <row r="37" spans="1:138" s="5" customFormat="1" ht="42.75" customHeight="1" x14ac:dyDescent="0.2">
      <c r="A37" s="119" t="s">
        <v>38</v>
      </c>
      <c r="B37" s="121"/>
      <c r="C37" s="121"/>
      <c r="D37" s="121"/>
      <c r="E37" s="121"/>
      <c r="F37" s="121"/>
      <c r="G37" s="121"/>
      <c r="H37" s="121"/>
      <c r="I37" s="122"/>
      <c r="J37" s="24"/>
      <c r="K37" s="199" t="s">
        <v>39</v>
      </c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200"/>
      <c r="BI37" s="196" t="s">
        <v>4</v>
      </c>
      <c r="BJ37" s="197"/>
      <c r="BK37" s="197"/>
      <c r="BL37" s="197"/>
      <c r="BM37" s="197"/>
      <c r="BN37" s="197"/>
      <c r="BO37" s="197"/>
      <c r="BP37" s="197"/>
      <c r="BQ37" s="197"/>
      <c r="BR37" s="197"/>
      <c r="BS37" s="198"/>
      <c r="BT37" s="193">
        <v>88440.34</v>
      </c>
      <c r="BU37" s="194"/>
      <c r="BV37" s="194"/>
      <c r="BW37" s="194"/>
      <c r="BX37" s="194"/>
      <c r="BY37" s="194"/>
      <c r="BZ37" s="194"/>
      <c r="CA37" s="194"/>
      <c r="CB37" s="194"/>
      <c r="CC37" s="195"/>
      <c r="CD37" s="193">
        <v>82044.960000000006</v>
      </c>
      <c r="CE37" s="194"/>
      <c r="CF37" s="194"/>
      <c r="CG37" s="194"/>
      <c r="CH37" s="194"/>
      <c r="CI37" s="194"/>
      <c r="CJ37" s="194"/>
      <c r="CK37" s="194"/>
      <c r="CL37" s="194"/>
      <c r="CM37" s="195"/>
      <c r="CN37" s="193">
        <v>93146.99</v>
      </c>
      <c r="CO37" s="194"/>
      <c r="CP37" s="194"/>
      <c r="CQ37" s="194"/>
      <c r="CR37" s="194"/>
      <c r="CS37" s="194"/>
      <c r="CT37" s="194"/>
      <c r="CU37" s="194"/>
      <c r="CV37" s="194"/>
      <c r="CW37" s="195"/>
      <c r="CX37" s="193">
        <f>100669.181-1990.944</f>
        <v>98678.236999999994</v>
      </c>
      <c r="CY37" s="194"/>
      <c r="CZ37" s="194"/>
      <c r="DA37" s="194"/>
      <c r="DB37" s="194"/>
      <c r="DC37" s="194"/>
      <c r="DD37" s="194"/>
      <c r="DE37" s="194"/>
      <c r="DF37" s="194"/>
      <c r="DG37" s="195"/>
      <c r="DH37" s="153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5"/>
      <c r="DY37" s="15"/>
    </row>
    <row r="38" spans="1:138" s="5" customFormat="1" ht="19.5" customHeight="1" x14ac:dyDescent="0.2">
      <c r="A38" s="119" t="s">
        <v>40</v>
      </c>
      <c r="B38" s="121"/>
      <c r="C38" s="121"/>
      <c r="D38" s="121"/>
      <c r="E38" s="121"/>
      <c r="F38" s="121"/>
      <c r="G38" s="121"/>
      <c r="H38" s="121"/>
      <c r="I38" s="122"/>
      <c r="J38" s="24"/>
      <c r="K38" s="115" t="s">
        <v>11</v>
      </c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23"/>
      <c r="BI38" s="109" t="s">
        <v>4</v>
      </c>
      <c r="BJ38" s="110"/>
      <c r="BK38" s="110"/>
      <c r="BL38" s="110"/>
      <c r="BM38" s="110"/>
      <c r="BN38" s="110"/>
      <c r="BO38" s="110"/>
      <c r="BP38" s="110"/>
      <c r="BQ38" s="110"/>
      <c r="BR38" s="110"/>
      <c r="BS38" s="111"/>
      <c r="BT38" s="109"/>
      <c r="BU38" s="110"/>
      <c r="BV38" s="110"/>
      <c r="BW38" s="110"/>
      <c r="BX38" s="110"/>
      <c r="BY38" s="110"/>
      <c r="BZ38" s="110"/>
      <c r="CA38" s="110"/>
      <c r="CB38" s="110"/>
      <c r="CC38" s="111"/>
      <c r="CD38" s="109"/>
      <c r="CE38" s="110"/>
      <c r="CF38" s="110"/>
      <c r="CG38" s="110"/>
      <c r="CH38" s="110"/>
      <c r="CI38" s="110"/>
      <c r="CJ38" s="110"/>
      <c r="CK38" s="110"/>
      <c r="CL38" s="110"/>
      <c r="CM38" s="111"/>
      <c r="CN38" s="112"/>
      <c r="CO38" s="110"/>
      <c r="CP38" s="110"/>
      <c r="CQ38" s="110"/>
      <c r="CR38" s="110"/>
      <c r="CS38" s="110"/>
      <c r="CT38" s="110"/>
      <c r="CU38" s="110"/>
      <c r="CV38" s="110"/>
      <c r="CW38" s="111"/>
      <c r="CX38" s="127"/>
      <c r="CY38" s="128"/>
      <c r="CZ38" s="128"/>
      <c r="DA38" s="128"/>
      <c r="DB38" s="128"/>
      <c r="DC38" s="128"/>
      <c r="DD38" s="128"/>
      <c r="DE38" s="128"/>
      <c r="DF38" s="128"/>
      <c r="DG38" s="129"/>
      <c r="DH38" s="153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5"/>
      <c r="DY38" s="15"/>
    </row>
    <row r="39" spans="1:138" s="5" customFormat="1" ht="19.5" customHeight="1" x14ac:dyDescent="0.2">
      <c r="A39" s="119" t="s">
        <v>9</v>
      </c>
      <c r="B39" s="121"/>
      <c r="C39" s="121"/>
      <c r="D39" s="121"/>
      <c r="E39" s="121"/>
      <c r="F39" s="121"/>
      <c r="G39" s="121"/>
      <c r="H39" s="121"/>
      <c r="I39" s="122"/>
      <c r="J39" s="24"/>
      <c r="K39" s="115" t="s">
        <v>20</v>
      </c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23"/>
      <c r="BI39" s="109" t="s">
        <v>4</v>
      </c>
      <c r="BJ39" s="110"/>
      <c r="BK39" s="110"/>
      <c r="BL39" s="110"/>
      <c r="BM39" s="110"/>
      <c r="BN39" s="110"/>
      <c r="BO39" s="110"/>
      <c r="BP39" s="110"/>
      <c r="BQ39" s="110"/>
      <c r="BR39" s="110"/>
      <c r="BS39" s="111"/>
      <c r="BT39" s="112">
        <v>31732.959999999999</v>
      </c>
      <c r="BU39" s="113"/>
      <c r="BV39" s="113"/>
      <c r="BW39" s="113"/>
      <c r="BX39" s="113"/>
      <c r="BY39" s="113"/>
      <c r="BZ39" s="113"/>
      <c r="CA39" s="113"/>
      <c r="CB39" s="113"/>
      <c r="CC39" s="114"/>
      <c r="CD39" s="112">
        <v>34896.161</v>
      </c>
      <c r="CE39" s="113"/>
      <c r="CF39" s="113"/>
      <c r="CG39" s="113"/>
      <c r="CH39" s="113"/>
      <c r="CI39" s="113"/>
      <c r="CJ39" s="113"/>
      <c r="CK39" s="113"/>
      <c r="CL39" s="113"/>
      <c r="CM39" s="114"/>
      <c r="CN39" s="112">
        <v>76921.62</v>
      </c>
      <c r="CO39" s="110"/>
      <c r="CP39" s="110"/>
      <c r="CQ39" s="110"/>
      <c r="CR39" s="110"/>
      <c r="CS39" s="110"/>
      <c r="CT39" s="110"/>
      <c r="CU39" s="110"/>
      <c r="CV39" s="110"/>
      <c r="CW39" s="111"/>
      <c r="CX39" s="133">
        <f>86318.216-673.622</f>
        <v>85644.593999999997</v>
      </c>
      <c r="CY39" s="125"/>
      <c r="CZ39" s="125"/>
      <c r="DA39" s="125"/>
      <c r="DB39" s="125"/>
      <c r="DC39" s="125"/>
      <c r="DD39" s="125"/>
      <c r="DE39" s="125"/>
      <c r="DF39" s="125"/>
      <c r="DG39" s="126"/>
      <c r="DH39" s="184">
        <f>(CX39-CN39)/CN39*100</f>
        <v>11.340080981133786</v>
      </c>
      <c r="DI39" s="185"/>
      <c r="DJ39" s="185"/>
      <c r="DK39" s="185"/>
      <c r="DL39" s="185"/>
      <c r="DM39" s="185"/>
      <c r="DN39" s="185"/>
      <c r="DO39" s="185"/>
      <c r="DP39" s="185"/>
      <c r="DQ39" s="185"/>
      <c r="DR39" s="185"/>
      <c r="DS39" s="185"/>
      <c r="DT39" s="185"/>
      <c r="DU39" s="185"/>
      <c r="DV39" s="185"/>
      <c r="DW39" s="185"/>
      <c r="DX39" s="186"/>
      <c r="DY39" s="15"/>
    </row>
    <row r="40" spans="1:138" s="5" customFormat="1" ht="19.5" customHeight="1" x14ac:dyDescent="0.2">
      <c r="A40" s="119" t="s">
        <v>41</v>
      </c>
      <c r="B40" s="121"/>
      <c r="C40" s="121"/>
      <c r="D40" s="121"/>
      <c r="E40" s="121"/>
      <c r="F40" s="121"/>
      <c r="G40" s="121"/>
      <c r="H40" s="121"/>
      <c r="I40" s="122"/>
      <c r="J40" s="24"/>
      <c r="K40" s="115" t="s">
        <v>11</v>
      </c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23"/>
      <c r="BI40" s="109" t="s">
        <v>4</v>
      </c>
      <c r="BJ40" s="110"/>
      <c r="BK40" s="110"/>
      <c r="BL40" s="110"/>
      <c r="BM40" s="110"/>
      <c r="BN40" s="110"/>
      <c r="BO40" s="110"/>
      <c r="BP40" s="110"/>
      <c r="BQ40" s="110"/>
      <c r="BR40" s="110"/>
      <c r="BS40" s="111"/>
      <c r="BT40" s="109"/>
      <c r="BU40" s="110"/>
      <c r="BV40" s="110"/>
      <c r="BW40" s="110"/>
      <c r="BX40" s="110"/>
      <c r="BY40" s="110"/>
      <c r="BZ40" s="110"/>
      <c r="CA40" s="110"/>
      <c r="CB40" s="110"/>
      <c r="CC40" s="111"/>
      <c r="CD40" s="109"/>
      <c r="CE40" s="110"/>
      <c r="CF40" s="110"/>
      <c r="CG40" s="110"/>
      <c r="CH40" s="110"/>
      <c r="CI40" s="110"/>
      <c r="CJ40" s="110"/>
      <c r="CK40" s="110"/>
      <c r="CL40" s="110"/>
      <c r="CM40" s="111"/>
      <c r="CN40" s="112"/>
      <c r="CO40" s="110"/>
      <c r="CP40" s="110"/>
      <c r="CQ40" s="110"/>
      <c r="CR40" s="110"/>
      <c r="CS40" s="110"/>
      <c r="CT40" s="110"/>
      <c r="CU40" s="110"/>
      <c r="CV40" s="110"/>
      <c r="CW40" s="111"/>
      <c r="CX40" s="133"/>
      <c r="CY40" s="125"/>
      <c r="CZ40" s="125"/>
      <c r="DA40" s="125"/>
      <c r="DB40" s="125"/>
      <c r="DC40" s="125"/>
      <c r="DD40" s="125"/>
      <c r="DE40" s="125"/>
      <c r="DF40" s="125"/>
      <c r="DG40" s="126"/>
      <c r="DH40" s="153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5"/>
      <c r="DY40" s="15"/>
    </row>
    <row r="41" spans="1:138" s="5" customFormat="1" ht="20.25" customHeight="1" x14ac:dyDescent="0.2">
      <c r="A41" s="119" t="s">
        <v>13</v>
      </c>
      <c r="B41" s="121"/>
      <c r="C41" s="121"/>
      <c r="D41" s="121"/>
      <c r="E41" s="121"/>
      <c r="F41" s="121"/>
      <c r="G41" s="121"/>
      <c r="H41" s="121"/>
      <c r="I41" s="122"/>
      <c r="J41" s="24"/>
      <c r="K41" s="115" t="s">
        <v>159</v>
      </c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23"/>
      <c r="BI41" s="109" t="s">
        <v>4</v>
      </c>
      <c r="BJ41" s="110"/>
      <c r="BK41" s="110"/>
      <c r="BL41" s="110"/>
      <c r="BM41" s="110"/>
      <c r="BN41" s="110"/>
      <c r="BO41" s="110"/>
      <c r="BP41" s="110"/>
      <c r="BQ41" s="110"/>
      <c r="BR41" s="110"/>
      <c r="BS41" s="111"/>
      <c r="BT41" s="109">
        <f>2003.5+394.46</f>
        <v>2397.96</v>
      </c>
      <c r="BU41" s="110"/>
      <c r="BV41" s="110"/>
      <c r="BW41" s="110"/>
      <c r="BX41" s="110"/>
      <c r="BY41" s="110"/>
      <c r="BZ41" s="110"/>
      <c r="CA41" s="110"/>
      <c r="CB41" s="110"/>
      <c r="CC41" s="111"/>
      <c r="CD41" s="187">
        <v>4230.32</v>
      </c>
      <c r="CE41" s="188"/>
      <c r="CF41" s="188"/>
      <c r="CG41" s="188"/>
      <c r="CH41" s="188"/>
      <c r="CI41" s="188"/>
      <c r="CJ41" s="188"/>
      <c r="CK41" s="188"/>
      <c r="CL41" s="188"/>
      <c r="CM41" s="189"/>
      <c r="CN41" s="190">
        <f>CN45+CN46+CN47+CN48+CN49+CN50+CN52+CN53+CN54+CN55+CN56+CN57</f>
        <v>25705.53</v>
      </c>
      <c r="CO41" s="191"/>
      <c r="CP41" s="191"/>
      <c r="CQ41" s="191"/>
      <c r="CR41" s="191"/>
      <c r="CS41" s="191"/>
      <c r="CT41" s="191"/>
      <c r="CU41" s="191"/>
      <c r="CV41" s="191"/>
      <c r="CW41" s="192"/>
      <c r="CX41" s="167">
        <f>CX44</f>
        <v>31872.610299999997</v>
      </c>
      <c r="CY41" s="168"/>
      <c r="CZ41" s="168"/>
      <c r="DA41" s="168"/>
      <c r="DB41" s="168"/>
      <c r="DC41" s="168"/>
      <c r="DD41" s="168"/>
      <c r="DE41" s="168"/>
      <c r="DF41" s="168"/>
      <c r="DG41" s="169"/>
      <c r="DH41" s="184">
        <f>(CX41-CN41)/CN41*100</f>
        <v>23.991259079272041</v>
      </c>
      <c r="DI41" s="185"/>
      <c r="DJ41" s="185"/>
      <c r="DK41" s="185"/>
      <c r="DL41" s="185"/>
      <c r="DM41" s="185"/>
      <c r="DN41" s="185"/>
      <c r="DO41" s="185"/>
      <c r="DP41" s="185"/>
      <c r="DQ41" s="185"/>
      <c r="DR41" s="185"/>
      <c r="DS41" s="185"/>
      <c r="DT41" s="185"/>
      <c r="DU41" s="185"/>
      <c r="DV41" s="185"/>
      <c r="DW41" s="185"/>
      <c r="DX41" s="186"/>
      <c r="DY41" s="15"/>
    </row>
    <row r="42" spans="1:138" s="5" customFormat="1" ht="32.25" customHeight="1" x14ac:dyDescent="0.2">
      <c r="A42" s="119" t="s">
        <v>42</v>
      </c>
      <c r="B42" s="121"/>
      <c r="C42" s="121"/>
      <c r="D42" s="121"/>
      <c r="E42" s="121"/>
      <c r="F42" s="121"/>
      <c r="G42" s="121"/>
      <c r="H42" s="121"/>
      <c r="I42" s="122"/>
      <c r="J42" s="24"/>
      <c r="K42" s="115" t="s">
        <v>98</v>
      </c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23"/>
      <c r="BI42" s="109" t="s">
        <v>4</v>
      </c>
      <c r="BJ42" s="110"/>
      <c r="BK42" s="110"/>
      <c r="BL42" s="110"/>
      <c r="BM42" s="110"/>
      <c r="BN42" s="110"/>
      <c r="BO42" s="110"/>
      <c r="BP42" s="110"/>
      <c r="BQ42" s="110"/>
      <c r="BR42" s="110"/>
      <c r="BS42" s="111"/>
      <c r="BT42" s="109"/>
      <c r="BU42" s="110"/>
      <c r="BV42" s="110"/>
      <c r="BW42" s="110"/>
      <c r="BX42" s="110"/>
      <c r="BY42" s="110"/>
      <c r="BZ42" s="110"/>
      <c r="CA42" s="110"/>
      <c r="CB42" s="110"/>
      <c r="CC42" s="111"/>
      <c r="CD42" s="109"/>
      <c r="CE42" s="110"/>
      <c r="CF42" s="110"/>
      <c r="CG42" s="110"/>
      <c r="CH42" s="110"/>
      <c r="CI42" s="110"/>
      <c r="CJ42" s="110"/>
      <c r="CK42" s="110"/>
      <c r="CL42" s="110"/>
      <c r="CM42" s="111"/>
      <c r="CN42" s="112"/>
      <c r="CO42" s="110"/>
      <c r="CP42" s="110"/>
      <c r="CQ42" s="110"/>
      <c r="CR42" s="110"/>
      <c r="CS42" s="110"/>
      <c r="CT42" s="110"/>
      <c r="CU42" s="110"/>
      <c r="CV42" s="110"/>
      <c r="CW42" s="111"/>
      <c r="CX42" s="133"/>
      <c r="CY42" s="125"/>
      <c r="CZ42" s="125"/>
      <c r="DA42" s="125"/>
      <c r="DB42" s="125"/>
      <c r="DC42" s="125"/>
      <c r="DD42" s="125"/>
      <c r="DE42" s="125"/>
      <c r="DF42" s="125"/>
      <c r="DG42" s="126"/>
      <c r="DH42" s="153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5"/>
      <c r="DY42" s="13"/>
    </row>
    <row r="43" spans="1:138" s="5" customFormat="1" ht="20.25" customHeight="1" x14ac:dyDescent="0.2">
      <c r="A43" s="119" t="s">
        <v>44</v>
      </c>
      <c r="B43" s="121"/>
      <c r="C43" s="121"/>
      <c r="D43" s="121"/>
      <c r="E43" s="121"/>
      <c r="F43" s="121"/>
      <c r="G43" s="121"/>
      <c r="H43" s="121"/>
      <c r="I43" s="122"/>
      <c r="J43" s="24"/>
      <c r="K43" s="115" t="s">
        <v>43</v>
      </c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23"/>
      <c r="BI43" s="109" t="s">
        <v>4</v>
      </c>
      <c r="BJ43" s="110"/>
      <c r="BK43" s="110"/>
      <c r="BL43" s="110"/>
      <c r="BM43" s="110"/>
      <c r="BN43" s="110"/>
      <c r="BO43" s="110"/>
      <c r="BP43" s="110"/>
      <c r="BQ43" s="110"/>
      <c r="BR43" s="110"/>
      <c r="BS43" s="111"/>
      <c r="BT43" s="109"/>
      <c r="BU43" s="110"/>
      <c r="BV43" s="110"/>
      <c r="BW43" s="110"/>
      <c r="BX43" s="110"/>
      <c r="BY43" s="110"/>
      <c r="BZ43" s="110"/>
      <c r="CA43" s="110"/>
      <c r="CB43" s="110"/>
      <c r="CC43" s="111"/>
      <c r="CD43" s="109"/>
      <c r="CE43" s="110"/>
      <c r="CF43" s="110"/>
      <c r="CG43" s="110"/>
      <c r="CH43" s="110"/>
      <c r="CI43" s="110"/>
      <c r="CJ43" s="110"/>
      <c r="CK43" s="110"/>
      <c r="CL43" s="110"/>
      <c r="CM43" s="111"/>
      <c r="CN43" s="112"/>
      <c r="CO43" s="110"/>
      <c r="CP43" s="110"/>
      <c r="CQ43" s="110"/>
      <c r="CR43" s="110"/>
      <c r="CS43" s="110"/>
      <c r="CT43" s="110"/>
      <c r="CU43" s="110"/>
      <c r="CV43" s="110"/>
      <c r="CW43" s="111"/>
      <c r="CX43" s="112"/>
      <c r="CY43" s="110"/>
      <c r="CZ43" s="110"/>
      <c r="DA43" s="110"/>
      <c r="DB43" s="110"/>
      <c r="DC43" s="110"/>
      <c r="DD43" s="110"/>
      <c r="DE43" s="110"/>
      <c r="DF43" s="110"/>
      <c r="DG43" s="111"/>
      <c r="DH43" s="153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5"/>
      <c r="DY43" s="13"/>
    </row>
    <row r="44" spans="1:138" s="5" customFormat="1" ht="24" customHeight="1" x14ac:dyDescent="0.2">
      <c r="A44" s="119" t="s">
        <v>99</v>
      </c>
      <c r="B44" s="121"/>
      <c r="C44" s="121"/>
      <c r="D44" s="121"/>
      <c r="E44" s="121"/>
      <c r="F44" s="121"/>
      <c r="G44" s="121"/>
      <c r="H44" s="121"/>
      <c r="I44" s="122"/>
      <c r="J44" s="24"/>
      <c r="K44" s="115" t="s">
        <v>45</v>
      </c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50"/>
      <c r="BI44" s="109" t="s">
        <v>4</v>
      </c>
      <c r="BJ44" s="110"/>
      <c r="BK44" s="110"/>
      <c r="BL44" s="110"/>
      <c r="BM44" s="110"/>
      <c r="BN44" s="110"/>
      <c r="BO44" s="110"/>
      <c r="BP44" s="110"/>
      <c r="BQ44" s="110"/>
      <c r="BR44" s="110"/>
      <c r="BS44" s="111"/>
      <c r="BT44" s="109"/>
      <c r="BU44" s="110"/>
      <c r="BV44" s="110"/>
      <c r="BW44" s="110"/>
      <c r="BX44" s="110"/>
      <c r="BY44" s="110"/>
      <c r="BZ44" s="110"/>
      <c r="CA44" s="110"/>
      <c r="CB44" s="110"/>
      <c r="CC44" s="111"/>
      <c r="CD44" s="109"/>
      <c r="CE44" s="110"/>
      <c r="CF44" s="110"/>
      <c r="CG44" s="110"/>
      <c r="CH44" s="110"/>
      <c r="CI44" s="110"/>
      <c r="CJ44" s="110"/>
      <c r="CK44" s="110"/>
      <c r="CL44" s="110"/>
      <c r="CM44" s="111"/>
      <c r="CN44" s="112">
        <f>CN41</f>
        <v>25705.53</v>
      </c>
      <c r="CO44" s="110"/>
      <c r="CP44" s="110"/>
      <c r="CQ44" s="110"/>
      <c r="CR44" s="110"/>
      <c r="CS44" s="110"/>
      <c r="CT44" s="110"/>
      <c r="CU44" s="110"/>
      <c r="CV44" s="110"/>
      <c r="CW44" s="111"/>
      <c r="CX44" s="112">
        <f>CX45+CX46+CX47+CX48+CX49+CX50+CX51+CX52+CX54+CX55+CX56+CX57</f>
        <v>31872.610299999997</v>
      </c>
      <c r="CY44" s="110"/>
      <c r="CZ44" s="110"/>
      <c r="DA44" s="110"/>
      <c r="DB44" s="110"/>
      <c r="DC44" s="110"/>
      <c r="DD44" s="110"/>
      <c r="DE44" s="110"/>
      <c r="DF44" s="110"/>
      <c r="DG44" s="111"/>
      <c r="DH44" s="153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5"/>
      <c r="DY44" s="13"/>
      <c r="EA44" s="99">
        <f>[1]Лист_1!$H$38</f>
        <v>32277357.43</v>
      </c>
    </row>
    <row r="45" spans="1:138" s="5" customFormat="1" ht="18.75" customHeight="1" outlineLevel="1" x14ac:dyDescent="0.2">
      <c r="A45" s="35"/>
      <c r="B45" s="36"/>
      <c r="C45" s="36"/>
      <c r="D45" s="36"/>
      <c r="E45" s="36"/>
      <c r="F45" s="36"/>
      <c r="G45" s="36"/>
      <c r="H45" s="36"/>
      <c r="I45" s="37"/>
      <c r="J45" s="40"/>
      <c r="K45" s="115" t="s">
        <v>164</v>
      </c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50"/>
      <c r="BI45" s="40"/>
      <c r="BJ45" s="38"/>
      <c r="BK45" s="38"/>
      <c r="BL45" s="38"/>
      <c r="BM45" s="38"/>
      <c r="BN45" s="38"/>
      <c r="BO45" s="38"/>
      <c r="BP45" s="38"/>
      <c r="BQ45" s="38"/>
      <c r="BR45" s="38"/>
      <c r="BS45" s="39"/>
      <c r="BT45" s="40"/>
      <c r="BU45" s="38"/>
      <c r="BV45" s="38"/>
      <c r="BW45" s="38"/>
      <c r="BX45" s="38"/>
      <c r="BY45" s="38"/>
      <c r="BZ45" s="38"/>
      <c r="CA45" s="38"/>
      <c r="CB45" s="38"/>
      <c r="CC45" s="39"/>
      <c r="CD45" s="40"/>
      <c r="CE45" s="38"/>
      <c r="CF45" s="38"/>
      <c r="CG45" s="38"/>
      <c r="CH45" s="38"/>
      <c r="CI45" s="38"/>
      <c r="CJ45" s="38"/>
      <c r="CK45" s="38"/>
      <c r="CL45" s="38"/>
      <c r="CM45" s="39"/>
      <c r="CN45" s="112"/>
      <c r="CO45" s="117"/>
      <c r="CP45" s="117"/>
      <c r="CQ45" s="117"/>
      <c r="CR45" s="117"/>
      <c r="CS45" s="117"/>
      <c r="CT45" s="117"/>
      <c r="CU45" s="117"/>
      <c r="CV45" s="117"/>
      <c r="CW45" s="118"/>
      <c r="CX45" s="112">
        <v>235.34399999999999</v>
      </c>
      <c r="CY45" s="117"/>
      <c r="CZ45" s="117"/>
      <c r="DA45" s="117"/>
      <c r="DB45" s="117"/>
      <c r="DC45" s="117"/>
      <c r="DD45" s="117"/>
      <c r="DE45" s="117"/>
      <c r="DF45" s="117"/>
      <c r="DG45" s="118"/>
      <c r="DH45" s="41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3"/>
      <c r="DY45" s="13"/>
    </row>
    <row r="46" spans="1:138" s="5" customFormat="1" ht="18" customHeight="1" outlineLevel="1" x14ac:dyDescent="0.2">
      <c r="A46" s="35"/>
      <c r="B46" s="36"/>
      <c r="C46" s="36"/>
      <c r="D46" s="36"/>
      <c r="E46" s="36"/>
      <c r="F46" s="36"/>
      <c r="G46" s="36"/>
      <c r="H46" s="36"/>
      <c r="I46" s="37"/>
      <c r="J46" s="40"/>
      <c r="K46" s="115" t="s">
        <v>163</v>
      </c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50"/>
      <c r="BI46" s="40"/>
      <c r="BJ46" s="38"/>
      <c r="BK46" s="38"/>
      <c r="BL46" s="38"/>
      <c r="BM46" s="38"/>
      <c r="BN46" s="38"/>
      <c r="BO46" s="38"/>
      <c r="BP46" s="38"/>
      <c r="BQ46" s="38"/>
      <c r="BR46" s="38"/>
      <c r="BS46" s="39"/>
      <c r="BT46" s="40"/>
      <c r="BU46" s="38"/>
      <c r="BV46" s="38"/>
      <c r="BW46" s="38"/>
      <c r="BX46" s="38"/>
      <c r="BY46" s="38"/>
      <c r="BZ46" s="38"/>
      <c r="CA46" s="38"/>
      <c r="CB46" s="38"/>
      <c r="CC46" s="39"/>
      <c r="CD46" s="40"/>
      <c r="CE46" s="38"/>
      <c r="CF46" s="38"/>
      <c r="CG46" s="38"/>
      <c r="CH46" s="38"/>
      <c r="CI46" s="38"/>
      <c r="CJ46" s="38"/>
      <c r="CK46" s="38"/>
      <c r="CL46" s="38"/>
      <c r="CM46" s="39"/>
      <c r="CN46" s="112"/>
      <c r="CO46" s="117"/>
      <c r="CP46" s="117"/>
      <c r="CQ46" s="117"/>
      <c r="CR46" s="117"/>
      <c r="CS46" s="117"/>
      <c r="CT46" s="117"/>
      <c r="CU46" s="117"/>
      <c r="CV46" s="117"/>
      <c r="CW46" s="118"/>
      <c r="CX46" s="112">
        <v>43.78</v>
      </c>
      <c r="CY46" s="117"/>
      <c r="CZ46" s="117"/>
      <c r="DA46" s="117"/>
      <c r="DB46" s="117"/>
      <c r="DC46" s="117"/>
      <c r="DD46" s="117"/>
      <c r="DE46" s="117"/>
      <c r="DF46" s="117"/>
      <c r="DG46" s="118"/>
      <c r="DH46" s="41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3"/>
      <c r="DY46" s="13"/>
    </row>
    <row r="47" spans="1:138" s="5" customFormat="1" ht="15" customHeight="1" outlineLevel="1" x14ac:dyDescent="0.2">
      <c r="A47" s="35"/>
      <c r="B47" s="36"/>
      <c r="C47" s="36"/>
      <c r="D47" s="36"/>
      <c r="E47" s="36"/>
      <c r="F47" s="36"/>
      <c r="G47" s="36"/>
      <c r="H47" s="36"/>
      <c r="I47" s="37"/>
      <c r="J47" s="40"/>
      <c r="K47" s="115" t="s">
        <v>165</v>
      </c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50"/>
      <c r="BI47" s="40"/>
      <c r="BJ47" s="38"/>
      <c r="BK47" s="38"/>
      <c r="BL47" s="38"/>
      <c r="BM47" s="38"/>
      <c r="BN47" s="38"/>
      <c r="BO47" s="38"/>
      <c r="BP47" s="38"/>
      <c r="BQ47" s="38"/>
      <c r="BR47" s="38"/>
      <c r="BS47" s="39"/>
      <c r="BT47" s="40"/>
      <c r="BU47" s="38"/>
      <c r="BV47" s="38"/>
      <c r="BW47" s="38"/>
      <c r="BX47" s="38"/>
      <c r="BY47" s="38"/>
      <c r="BZ47" s="38"/>
      <c r="CA47" s="38"/>
      <c r="CB47" s="38"/>
      <c r="CC47" s="39"/>
      <c r="CD47" s="40"/>
      <c r="CE47" s="38"/>
      <c r="CF47" s="38"/>
      <c r="CG47" s="38"/>
      <c r="CH47" s="38"/>
      <c r="CI47" s="38"/>
      <c r="CJ47" s="38"/>
      <c r="CK47" s="38"/>
      <c r="CL47" s="38"/>
      <c r="CM47" s="39"/>
      <c r="CN47" s="112">
        <v>1787.76</v>
      </c>
      <c r="CO47" s="117"/>
      <c r="CP47" s="117"/>
      <c r="CQ47" s="117"/>
      <c r="CR47" s="117"/>
      <c r="CS47" s="117"/>
      <c r="CT47" s="117"/>
      <c r="CU47" s="117"/>
      <c r="CV47" s="117"/>
      <c r="CW47" s="118"/>
      <c r="CX47" s="112">
        <v>1656.8</v>
      </c>
      <c r="CY47" s="117"/>
      <c r="CZ47" s="117"/>
      <c r="DA47" s="117"/>
      <c r="DB47" s="117"/>
      <c r="DC47" s="117"/>
      <c r="DD47" s="117"/>
      <c r="DE47" s="117"/>
      <c r="DF47" s="117"/>
      <c r="DG47" s="118"/>
      <c r="DH47" s="41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3"/>
      <c r="DY47" s="13"/>
    </row>
    <row r="48" spans="1:138" s="5" customFormat="1" ht="18" customHeight="1" outlineLevel="1" x14ac:dyDescent="0.2">
      <c r="A48" s="35"/>
      <c r="B48" s="36"/>
      <c r="C48" s="36"/>
      <c r="D48" s="36"/>
      <c r="E48" s="36"/>
      <c r="F48" s="36"/>
      <c r="G48" s="36"/>
      <c r="H48" s="36"/>
      <c r="I48" s="37"/>
      <c r="J48" s="40"/>
      <c r="K48" s="115" t="s">
        <v>170</v>
      </c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50"/>
      <c r="BI48" s="40"/>
      <c r="BJ48" s="38"/>
      <c r="BK48" s="38"/>
      <c r="BL48" s="38"/>
      <c r="BM48" s="38"/>
      <c r="BN48" s="38"/>
      <c r="BO48" s="38"/>
      <c r="BP48" s="38"/>
      <c r="BQ48" s="38"/>
      <c r="BR48" s="38"/>
      <c r="BS48" s="39"/>
      <c r="BT48" s="40"/>
      <c r="BU48" s="38"/>
      <c r="BV48" s="38"/>
      <c r="BW48" s="38"/>
      <c r="BX48" s="38"/>
      <c r="BY48" s="38"/>
      <c r="BZ48" s="38"/>
      <c r="CA48" s="38"/>
      <c r="CB48" s="38"/>
      <c r="CC48" s="39"/>
      <c r="CD48" s="40"/>
      <c r="CE48" s="38"/>
      <c r="CF48" s="38"/>
      <c r="CG48" s="38"/>
      <c r="CH48" s="38"/>
      <c r="CI48" s="38"/>
      <c r="CJ48" s="38"/>
      <c r="CK48" s="38"/>
      <c r="CL48" s="38"/>
      <c r="CM48" s="39"/>
      <c r="CN48" s="112"/>
      <c r="CO48" s="117"/>
      <c r="CP48" s="117"/>
      <c r="CQ48" s="117"/>
      <c r="CR48" s="117"/>
      <c r="CS48" s="117"/>
      <c r="CT48" s="117"/>
      <c r="CU48" s="117"/>
      <c r="CV48" s="117"/>
      <c r="CW48" s="118"/>
      <c r="CX48" s="112">
        <v>817.41</v>
      </c>
      <c r="CY48" s="117"/>
      <c r="CZ48" s="117"/>
      <c r="DA48" s="117"/>
      <c r="DB48" s="117"/>
      <c r="DC48" s="117"/>
      <c r="DD48" s="117"/>
      <c r="DE48" s="117"/>
      <c r="DF48" s="117"/>
      <c r="DG48" s="118"/>
      <c r="DH48" s="41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3"/>
      <c r="DY48" s="13"/>
    </row>
    <row r="49" spans="1:129" s="5" customFormat="1" ht="15.75" customHeight="1" outlineLevel="1" x14ac:dyDescent="0.2">
      <c r="A49" s="35"/>
      <c r="B49" s="36"/>
      <c r="C49" s="36"/>
      <c r="D49" s="36"/>
      <c r="E49" s="36"/>
      <c r="F49" s="36"/>
      <c r="G49" s="36"/>
      <c r="H49" s="36"/>
      <c r="I49" s="37"/>
      <c r="J49" s="40"/>
      <c r="K49" s="115" t="s">
        <v>176</v>
      </c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50"/>
      <c r="BI49" s="40"/>
      <c r="BJ49" s="38"/>
      <c r="BK49" s="38"/>
      <c r="BL49" s="38"/>
      <c r="BM49" s="38"/>
      <c r="BN49" s="38"/>
      <c r="BO49" s="38"/>
      <c r="BP49" s="38"/>
      <c r="BQ49" s="38"/>
      <c r="BR49" s="38"/>
      <c r="BS49" s="39"/>
      <c r="BT49" s="40"/>
      <c r="BU49" s="38"/>
      <c r="BV49" s="38"/>
      <c r="BW49" s="38"/>
      <c r="BX49" s="38"/>
      <c r="BY49" s="38"/>
      <c r="BZ49" s="38"/>
      <c r="CA49" s="38"/>
      <c r="CB49" s="38"/>
      <c r="CC49" s="39"/>
      <c r="CD49" s="40"/>
      <c r="CE49" s="38"/>
      <c r="CF49" s="38"/>
      <c r="CG49" s="38"/>
      <c r="CH49" s="38"/>
      <c r="CI49" s="38"/>
      <c r="CJ49" s="38"/>
      <c r="CK49" s="38"/>
      <c r="CL49" s="38"/>
      <c r="CM49" s="39"/>
      <c r="CN49" s="112">
        <v>59.2</v>
      </c>
      <c r="CO49" s="117"/>
      <c r="CP49" s="117"/>
      <c r="CQ49" s="117"/>
      <c r="CR49" s="117"/>
      <c r="CS49" s="117"/>
      <c r="CT49" s="117"/>
      <c r="CU49" s="117"/>
      <c r="CV49" s="117"/>
      <c r="CW49" s="118"/>
      <c r="CX49" s="112">
        <f>249.35+159.7</f>
        <v>409.04999999999995</v>
      </c>
      <c r="CY49" s="117"/>
      <c r="CZ49" s="117"/>
      <c r="DA49" s="117"/>
      <c r="DB49" s="117"/>
      <c r="DC49" s="117"/>
      <c r="DD49" s="117"/>
      <c r="DE49" s="117"/>
      <c r="DF49" s="117"/>
      <c r="DG49" s="118"/>
      <c r="DH49" s="41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3"/>
      <c r="DY49" s="13"/>
    </row>
    <row r="50" spans="1:129" s="5" customFormat="1" ht="16.5" customHeight="1" outlineLevel="1" x14ac:dyDescent="0.2">
      <c r="A50" s="35"/>
      <c r="B50" s="36"/>
      <c r="C50" s="36"/>
      <c r="D50" s="36"/>
      <c r="E50" s="36"/>
      <c r="F50" s="36"/>
      <c r="G50" s="36"/>
      <c r="H50" s="36"/>
      <c r="I50" s="37"/>
      <c r="J50" s="40"/>
      <c r="K50" s="115" t="s">
        <v>177</v>
      </c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50"/>
      <c r="BI50" s="40"/>
      <c r="BJ50" s="38"/>
      <c r="BK50" s="38"/>
      <c r="BL50" s="38"/>
      <c r="BM50" s="38"/>
      <c r="BN50" s="38"/>
      <c r="BO50" s="38"/>
      <c r="BP50" s="38"/>
      <c r="BQ50" s="38"/>
      <c r="BR50" s="38"/>
      <c r="BS50" s="39"/>
      <c r="BT50" s="40"/>
      <c r="BU50" s="38"/>
      <c r="BV50" s="38"/>
      <c r="BW50" s="38"/>
      <c r="BX50" s="38"/>
      <c r="BY50" s="38"/>
      <c r="BZ50" s="38"/>
      <c r="CA50" s="38"/>
      <c r="CB50" s="38"/>
      <c r="CC50" s="39"/>
      <c r="CD50" s="40"/>
      <c r="CE50" s="38"/>
      <c r="CF50" s="38"/>
      <c r="CG50" s="38"/>
      <c r="CH50" s="38"/>
      <c r="CI50" s="38"/>
      <c r="CJ50" s="38"/>
      <c r="CK50" s="38"/>
      <c r="CL50" s="38"/>
      <c r="CM50" s="39"/>
      <c r="CN50" s="112">
        <v>19665.36</v>
      </c>
      <c r="CO50" s="117"/>
      <c r="CP50" s="117"/>
      <c r="CQ50" s="117"/>
      <c r="CR50" s="117"/>
      <c r="CS50" s="117"/>
      <c r="CT50" s="117"/>
      <c r="CU50" s="117"/>
      <c r="CV50" s="117"/>
      <c r="CW50" s="118"/>
      <c r="CX50" s="112">
        <f>13177.7+4763.26+1634.316+1037.703</f>
        <v>20612.978999999999</v>
      </c>
      <c r="CY50" s="117"/>
      <c r="CZ50" s="117"/>
      <c r="DA50" s="117"/>
      <c r="DB50" s="117"/>
      <c r="DC50" s="117"/>
      <c r="DD50" s="117"/>
      <c r="DE50" s="117"/>
      <c r="DF50" s="117"/>
      <c r="DG50" s="118"/>
      <c r="DH50" s="41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3"/>
      <c r="DY50" s="13"/>
    </row>
    <row r="51" spans="1:129" s="5" customFormat="1" ht="18" customHeight="1" outlineLevel="1" x14ac:dyDescent="0.2">
      <c r="A51" s="35"/>
      <c r="B51" s="36"/>
      <c r="C51" s="36"/>
      <c r="D51" s="36"/>
      <c r="E51" s="36"/>
      <c r="F51" s="36"/>
      <c r="G51" s="36"/>
      <c r="H51" s="36"/>
      <c r="I51" s="37"/>
      <c r="J51" s="40"/>
      <c r="K51" s="115" t="s">
        <v>163</v>
      </c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6"/>
      <c r="BI51" s="40"/>
      <c r="BJ51" s="38"/>
      <c r="BK51" s="38"/>
      <c r="BL51" s="38"/>
      <c r="BM51" s="38"/>
      <c r="BN51" s="38"/>
      <c r="BO51" s="38"/>
      <c r="BP51" s="38"/>
      <c r="BQ51" s="38"/>
      <c r="BR51" s="38"/>
      <c r="BS51" s="39"/>
      <c r="BT51" s="40"/>
      <c r="BU51" s="38"/>
      <c r="BV51" s="38"/>
      <c r="BW51" s="38"/>
      <c r="BX51" s="38"/>
      <c r="BY51" s="38"/>
      <c r="BZ51" s="38"/>
      <c r="CA51" s="38"/>
      <c r="CB51" s="38"/>
      <c r="CC51" s="39"/>
      <c r="CD51" s="40"/>
      <c r="CE51" s="38"/>
      <c r="CF51" s="38"/>
      <c r="CG51" s="38"/>
      <c r="CH51" s="38"/>
      <c r="CI51" s="38"/>
      <c r="CJ51" s="38"/>
      <c r="CK51" s="38"/>
      <c r="CL51" s="38"/>
      <c r="CM51" s="39"/>
      <c r="CN51" s="112"/>
      <c r="CO51" s="113"/>
      <c r="CP51" s="113"/>
      <c r="CQ51" s="113"/>
      <c r="CR51" s="113"/>
      <c r="CS51" s="113"/>
      <c r="CT51" s="113"/>
      <c r="CU51" s="113"/>
      <c r="CV51" s="113"/>
      <c r="CW51" s="114"/>
      <c r="CX51" s="112"/>
      <c r="CY51" s="113"/>
      <c r="CZ51" s="113"/>
      <c r="DA51" s="113"/>
      <c r="DB51" s="113"/>
      <c r="DC51" s="113"/>
      <c r="DD51" s="113"/>
      <c r="DE51" s="113"/>
      <c r="DF51" s="113"/>
      <c r="DG51" s="114"/>
      <c r="DH51" s="41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3"/>
      <c r="DY51" s="13"/>
    </row>
    <row r="52" spans="1:129" s="5" customFormat="1" ht="15.75" customHeight="1" outlineLevel="1" x14ac:dyDescent="0.2">
      <c r="A52" s="48"/>
      <c r="B52" s="49"/>
      <c r="C52" s="49"/>
      <c r="D52" s="49"/>
      <c r="E52" s="49"/>
      <c r="F52" s="49"/>
      <c r="G52" s="49"/>
      <c r="H52" s="49"/>
      <c r="I52" s="50"/>
      <c r="J52" s="45"/>
      <c r="K52" s="115" t="s">
        <v>166</v>
      </c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50"/>
      <c r="BI52" s="45"/>
      <c r="BJ52" s="46"/>
      <c r="BK52" s="46"/>
      <c r="BL52" s="46"/>
      <c r="BM52" s="46"/>
      <c r="BN52" s="46"/>
      <c r="BO52" s="46"/>
      <c r="BP52" s="46"/>
      <c r="BQ52" s="46"/>
      <c r="BR52" s="46"/>
      <c r="BS52" s="47"/>
      <c r="BT52" s="45"/>
      <c r="BU52" s="46"/>
      <c r="BV52" s="46"/>
      <c r="BW52" s="46"/>
      <c r="BX52" s="46"/>
      <c r="BY52" s="46"/>
      <c r="BZ52" s="46"/>
      <c r="CA52" s="46"/>
      <c r="CB52" s="46"/>
      <c r="CC52" s="47"/>
      <c r="CD52" s="45"/>
      <c r="CE52" s="46"/>
      <c r="CF52" s="46"/>
      <c r="CG52" s="46"/>
      <c r="CH52" s="46"/>
      <c r="CI52" s="46"/>
      <c r="CJ52" s="46"/>
      <c r="CK52" s="46"/>
      <c r="CL52" s="46"/>
      <c r="CM52" s="47"/>
      <c r="CN52" s="112">
        <v>471.66</v>
      </c>
      <c r="CO52" s="117"/>
      <c r="CP52" s="117"/>
      <c r="CQ52" s="117"/>
      <c r="CR52" s="117"/>
      <c r="CS52" s="117"/>
      <c r="CT52" s="117"/>
      <c r="CU52" s="117"/>
      <c r="CV52" s="117"/>
      <c r="CW52" s="118"/>
      <c r="CX52" s="112"/>
      <c r="CY52" s="117"/>
      <c r="CZ52" s="117"/>
      <c r="DA52" s="117"/>
      <c r="DB52" s="117"/>
      <c r="DC52" s="117"/>
      <c r="DD52" s="117"/>
      <c r="DE52" s="117"/>
      <c r="DF52" s="117"/>
      <c r="DG52" s="118"/>
      <c r="DH52" s="51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3"/>
      <c r="DY52" s="13"/>
    </row>
    <row r="53" spans="1:129" s="5" customFormat="1" ht="18" customHeight="1" outlineLevel="1" x14ac:dyDescent="0.2">
      <c r="A53" s="48"/>
      <c r="B53" s="49"/>
      <c r="C53" s="49"/>
      <c r="D53" s="49"/>
      <c r="E53" s="49"/>
      <c r="F53" s="49"/>
      <c r="G53" s="49"/>
      <c r="H53" s="49"/>
      <c r="I53" s="50"/>
      <c r="J53" s="45"/>
      <c r="K53" s="115" t="s">
        <v>167</v>
      </c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50"/>
      <c r="BI53" s="45"/>
      <c r="BJ53" s="46"/>
      <c r="BK53" s="46"/>
      <c r="BL53" s="46"/>
      <c r="BM53" s="46"/>
      <c r="BN53" s="46"/>
      <c r="BO53" s="46"/>
      <c r="BP53" s="46"/>
      <c r="BQ53" s="46"/>
      <c r="BR53" s="46"/>
      <c r="BS53" s="47"/>
      <c r="BT53" s="45"/>
      <c r="BU53" s="46"/>
      <c r="BV53" s="46"/>
      <c r="BW53" s="46"/>
      <c r="BX53" s="46"/>
      <c r="BY53" s="46"/>
      <c r="BZ53" s="46"/>
      <c r="CA53" s="46"/>
      <c r="CB53" s="46"/>
      <c r="CC53" s="47"/>
      <c r="CD53" s="45"/>
      <c r="CE53" s="46"/>
      <c r="CF53" s="46"/>
      <c r="CG53" s="46"/>
      <c r="CH53" s="46"/>
      <c r="CI53" s="46"/>
      <c r="CJ53" s="46"/>
      <c r="CK53" s="46"/>
      <c r="CL53" s="46"/>
      <c r="CM53" s="47"/>
      <c r="CN53" s="112">
        <v>381.82</v>
      </c>
      <c r="CO53" s="117"/>
      <c r="CP53" s="117"/>
      <c r="CQ53" s="117"/>
      <c r="CR53" s="117"/>
      <c r="CS53" s="117"/>
      <c r="CT53" s="117"/>
      <c r="CU53" s="117"/>
      <c r="CV53" s="117"/>
      <c r="CW53" s="118"/>
      <c r="CX53" s="224">
        <v>193.77</v>
      </c>
      <c r="CY53" s="225"/>
      <c r="CZ53" s="225"/>
      <c r="DA53" s="225"/>
      <c r="DB53" s="100"/>
      <c r="DC53" s="100"/>
      <c r="DD53" s="100"/>
      <c r="DE53" s="100"/>
      <c r="DF53" s="100"/>
      <c r="DG53" s="100"/>
      <c r="DH53" s="51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3"/>
      <c r="DY53" s="13"/>
    </row>
    <row r="54" spans="1:129" s="5" customFormat="1" ht="18" customHeight="1" outlineLevel="1" x14ac:dyDescent="0.2">
      <c r="A54" s="48"/>
      <c r="B54" s="49"/>
      <c r="C54" s="49"/>
      <c r="D54" s="49"/>
      <c r="E54" s="49"/>
      <c r="F54" s="49"/>
      <c r="G54" s="49"/>
      <c r="H54" s="49"/>
      <c r="I54" s="50"/>
      <c r="J54" s="45"/>
      <c r="K54" s="115" t="s">
        <v>168</v>
      </c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223"/>
      <c r="BG54" s="223"/>
      <c r="BH54" s="150"/>
      <c r="BI54" s="45"/>
      <c r="BJ54" s="46"/>
      <c r="BK54" s="46"/>
      <c r="BL54" s="46"/>
      <c r="BM54" s="46"/>
      <c r="BN54" s="46"/>
      <c r="BO54" s="46"/>
      <c r="BP54" s="46"/>
      <c r="BQ54" s="46"/>
      <c r="BR54" s="46"/>
      <c r="BS54" s="47"/>
      <c r="BT54" s="45"/>
      <c r="BU54" s="46"/>
      <c r="BV54" s="46"/>
      <c r="BW54" s="46"/>
      <c r="BX54" s="46"/>
      <c r="BY54" s="46"/>
      <c r="BZ54" s="46"/>
      <c r="CA54" s="46"/>
      <c r="CB54" s="46"/>
      <c r="CC54" s="47"/>
      <c r="CD54" s="45"/>
      <c r="CE54" s="46"/>
      <c r="CF54" s="46"/>
      <c r="CG54" s="46"/>
      <c r="CH54" s="46"/>
      <c r="CI54" s="46"/>
      <c r="CJ54" s="46"/>
      <c r="CK54" s="46"/>
      <c r="CL54" s="46"/>
      <c r="CM54" s="47"/>
      <c r="CN54" s="112"/>
      <c r="CO54" s="117"/>
      <c r="CP54" s="117"/>
      <c r="CQ54" s="117"/>
      <c r="CR54" s="117"/>
      <c r="CS54" s="117"/>
      <c r="CT54" s="117"/>
      <c r="CU54" s="117"/>
      <c r="CV54" s="117"/>
      <c r="CW54" s="118"/>
      <c r="CX54" s="112">
        <v>2717.1640000000002</v>
      </c>
      <c r="CY54" s="117"/>
      <c r="CZ54" s="117"/>
      <c r="DA54" s="117"/>
      <c r="DB54" s="117"/>
      <c r="DC54" s="117"/>
      <c r="DD54" s="117"/>
      <c r="DE54" s="117"/>
      <c r="DF54" s="117"/>
      <c r="DG54" s="118"/>
      <c r="DH54" s="51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3"/>
      <c r="DY54" s="13"/>
    </row>
    <row r="55" spans="1:129" s="5" customFormat="1" ht="18" customHeight="1" outlineLevel="1" x14ac:dyDescent="0.2">
      <c r="A55" s="82"/>
      <c r="B55" s="83"/>
      <c r="C55" s="83"/>
      <c r="D55" s="83"/>
      <c r="E55" s="83"/>
      <c r="F55" s="83"/>
      <c r="G55" s="83"/>
      <c r="H55" s="83"/>
      <c r="I55" s="84"/>
      <c r="J55" s="79"/>
      <c r="K55" s="115" t="s">
        <v>174</v>
      </c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150"/>
      <c r="BI55" s="79"/>
      <c r="BJ55" s="80"/>
      <c r="BK55" s="80"/>
      <c r="BL55" s="80"/>
      <c r="BM55" s="80"/>
      <c r="BN55" s="80"/>
      <c r="BO55" s="80"/>
      <c r="BP55" s="80"/>
      <c r="BQ55" s="80"/>
      <c r="BR55" s="80"/>
      <c r="BS55" s="81"/>
      <c r="BT55" s="79"/>
      <c r="BU55" s="80"/>
      <c r="BV55" s="80"/>
      <c r="BW55" s="80"/>
      <c r="BX55" s="80"/>
      <c r="BY55" s="80"/>
      <c r="BZ55" s="80"/>
      <c r="CA55" s="80"/>
      <c r="CB55" s="80"/>
      <c r="CC55" s="81"/>
      <c r="CD55" s="79"/>
      <c r="CE55" s="80"/>
      <c r="CF55" s="80"/>
      <c r="CG55" s="80"/>
      <c r="CH55" s="80"/>
      <c r="CI55" s="80"/>
      <c r="CJ55" s="80"/>
      <c r="CK55" s="80"/>
      <c r="CL55" s="80"/>
      <c r="CM55" s="81"/>
      <c r="CN55" s="112"/>
      <c r="CO55" s="117"/>
      <c r="CP55" s="117"/>
      <c r="CQ55" s="117"/>
      <c r="CR55" s="117"/>
      <c r="CS55" s="117"/>
      <c r="CT55" s="117"/>
      <c r="CU55" s="117"/>
      <c r="CV55" s="117"/>
      <c r="CW55" s="118"/>
      <c r="CX55" s="112">
        <v>945.14530000000002</v>
      </c>
      <c r="CY55" s="117"/>
      <c r="CZ55" s="117"/>
      <c r="DA55" s="117"/>
      <c r="DB55" s="97"/>
      <c r="DC55" s="97"/>
      <c r="DD55" s="97"/>
      <c r="DE55" s="97"/>
      <c r="DF55" s="97"/>
      <c r="DG55" s="98"/>
      <c r="DH55" s="85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7"/>
      <c r="DY55" s="13"/>
    </row>
    <row r="56" spans="1:129" s="5" customFormat="1" ht="18" customHeight="1" outlineLevel="1" x14ac:dyDescent="0.2">
      <c r="A56" s="55"/>
      <c r="B56" s="56"/>
      <c r="C56" s="56"/>
      <c r="D56" s="56"/>
      <c r="E56" s="56"/>
      <c r="F56" s="56"/>
      <c r="G56" s="56"/>
      <c r="H56" s="56"/>
      <c r="I56" s="57"/>
      <c r="J56" s="60"/>
      <c r="K56" s="115" t="s">
        <v>169</v>
      </c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150"/>
      <c r="BI56" s="60"/>
      <c r="BJ56" s="58"/>
      <c r="BK56" s="58"/>
      <c r="BL56" s="58"/>
      <c r="BM56" s="58"/>
      <c r="BN56" s="58"/>
      <c r="BO56" s="58"/>
      <c r="BP56" s="58"/>
      <c r="BQ56" s="58"/>
      <c r="BR56" s="58"/>
      <c r="BS56" s="59"/>
      <c r="BT56" s="60"/>
      <c r="BU56" s="58"/>
      <c r="BV56" s="58"/>
      <c r="BW56" s="58"/>
      <c r="BX56" s="58"/>
      <c r="BY56" s="58"/>
      <c r="BZ56" s="58"/>
      <c r="CA56" s="58"/>
      <c r="CB56" s="58"/>
      <c r="CC56" s="59"/>
      <c r="CD56" s="60"/>
      <c r="CE56" s="58"/>
      <c r="CF56" s="58"/>
      <c r="CG56" s="58"/>
      <c r="CH56" s="58"/>
      <c r="CI56" s="58"/>
      <c r="CJ56" s="58"/>
      <c r="CK56" s="58"/>
      <c r="CL56" s="58"/>
      <c r="CM56" s="59"/>
      <c r="CN56" s="112"/>
      <c r="CO56" s="117"/>
      <c r="CP56" s="117"/>
      <c r="CQ56" s="117"/>
      <c r="CR56" s="117"/>
      <c r="CS56" s="117"/>
      <c r="CT56" s="117"/>
      <c r="CU56" s="117"/>
      <c r="CV56" s="117"/>
      <c r="CW56" s="118"/>
      <c r="CX56" s="112">
        <v>387.61799999999999</v>
      </c>
      <c r="CY56" s="117"/>
      <c r="CZ56" s="117"/>
      <c r="DA56" s="117"/>
      <c r="DB56" s="97"/>
      <c r="DC56" s="97"/>
      <c r="DD56" s="97"/>
      <c r="DE56" s="97"/>
      <c r="DF56" s="97"/>
      <c r="DG56" s="98"/>
      <c r="DH56" s="61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3"/>
      <c r="DY56" s="13"/>
    </row>
    <row r="57" spans="1:129" s="5" customFormat="1" ht="18" customHeight="1" outlineLevel="1" x14ac:dyDescent="0.2">
      <c r="A57" s="91"/>
      <c r="B57" s="92"/>
      <c r="C57" s="92"/>
      <c r="D57" s="92"/>
      <c r="E57" s="92"/>
      <c r="F57" s="92"/>
      <c r="G57" s="92"/>
      <c r="H57" s="92"/>
      <c r="I57" s="93"/>
      <c r="J57" s="88"/>
      <c r="K57" s="115" t="s">
        <v>175</v>
      </c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150"/>
      <c r="BI57" s="88"/>
      <c r="BJ57" s="89"/>
      <c r="BK57" s="89"/>
      <c r="BL57" s="89"/>
      <c r="BM57" s="89"/>
      <c r="BN57" s="89"/>
      <c r="BO57" s="89"/>
      <c r="BP57" s="89"/>
      <c r="BQ57" s="89"/>
      <c r="BR57" s="89"/>
      <c r="BS57" s="90"/>
      <c r="BT57" s="88"/>
      <c r="BU57" s="89"/>
      <c r="BV57" s="89"/>
      <c r="BW57" s="89"/>
      <c r="BX57" s="89"/>
      <c r="BY57" s="89"/>
      <c r="BZ57" s="89"/>
      <c r="CA57" s="89"/>
      <c r="CB57" s="89"/>
      <c r="CC57" s="90"/>
      <c r="CD57" s="88"/>
      <c r="CE57" s="89"/>
      <c r="CF57" s="89"/>
      <c r="CG57" s="89"/>
      <c r="CH57" s="89"/>
      <c r="CI57" s="89"/>
      <c r="CJ57" s="89"/>
      <c r="CK57" s="89"/>
      <c r="CL57" s="89"/>
      <c r="CM57" s="90"/>
      <c r="CN57" s="112">
        <v>3339.73</v>
      </c>
      <c r="CO57" s="117"/>
      <c r="CP57" s="117"/>
      <c r="CQ57" s="117"/>
      <c r="CR57" s="117"/>
      <c r="CS57" s="117"/>
      <c r="CT57" s="117"/>
      <c r="CU57" s="117"/>
      <c r="CV57" s="117"/>
      <c r="CW57" s="118"/>
      <c r="CX57" s="112">
        <v>4047.32</v>
      </c>
      <c r="CY57" s="117"/>
      <c r="CZ57" s="117"/>
      <c r="DA57" s="117"/>
      <c r="DB57" s="117"/>
      <c r="DC57" s="117"/>
      <c r="DD57" s="117"/>
      <c r="DE57" s="117"/>
      <c r="DF57" s="117"/>
      <c r="DG57" s="118"/>
      <c r="DH57" s="94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6"/>
      <c r="DY57" s="13"/>
    </row>
    <row r="58" spans="1:129" s="5" customFormat="1" ht="46.5" customHeight="1" x14ac:dyDescent="0.2">
      <c r="A58" s="119" t="s">
        <v>100</v>
      </c>
      <c r="B58" s="121"/>
      <c r="C58" s="121"/>
      <c r="D58" s="121"/>
      <c r="E58" s="121"/>
      <c r="F58" s="121"/>
      <c r="G58" s="121"/>
      <c r="H58" s="121"/>
      <c r="I58" s="122"/>
      <c r="J58" s="24"/>
      <c r="K58" s="115" t="s">
        <v>101</v>
      </c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23"/>
      <c r="BI58" s="109" t="s">
        <v>4</v>
      </c>
      <c r="BJ58" s="110"/>
      <c r="BK58" s="110"/>
      <c r="BL58" s="110"/>
      <c r="BM58" s="110"/>
      <c r="BN58" s="110"/>
      <c r="BO58" s="110"/>
      <c r="BP58" s="110"/>
      <c r="BQ58" s="110"/>
      <c r="BR58" s="110"/>
      <c r="BS58" s="111"/>
      <c r="BT58" s="109"/>
      <c r="BU58" s="110"/>
      <c r="BV58" s="110"/>
      <c r="BW58" s="110"/>
      <c r="BX58" s="110"/>
      <c r="BY58" s="110"/>
      <c r="BZ58" s="110"/>
      <c r="CA58" s="110"/>
      <c r="CB58" s="110"/>
      <c r="CC58" s="111"/>
      <c r="CD58" s="109"/>
      <c r="CE58" s="110"/>
      <c r="CF58" s="110"/>
      <c r="CG58" s="110"/>
      <c r="CH58" s="110"/>
      <c r="CI58" s="110"/>
      <c r="CJ58" s="110"/>
      <c r="CK58" s="110"/>
      <c r="CL58" s="110"/>
      <c r="CM58" s="111"/>
      <c r="CN58" s="112"/>
      <c r="CO58" s="110"/>
      <c r="CP58" s="110"/>
      <c r="CQ58" s="110"/>
      <c r="CR58" s="110"/>
      <c r="CS58" s="110"/>
      <c r="CT58" s="110"/>
      <c r="CU58" s="110"/>
      <c r="CV58" s="110"/>
      <c r="CW58" s="111"/>
      <c r="CX58" s="133"/>
      <c r="CY58" s="125"/>
      <c r="CZ58" s="125"/>
      <c r="DA58" s="125"/>
      <c r="DB58" s="125"/>
      <c r="DC58" s="125"/>
      <c r="DD58" s="125"/>
      <c r="DE58" s="125"/>
      <c r="DF58" s="125"/>
      <c r="DG58" s="126"/>
      <c r="DH58" s="153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  <c r="DT58" s="154"/>
      <c r="DU58" s="154"/>
      <c r="DV58" s="154"/>
      <c r="DW58" s="154"/>
      <c r="DX58" s="155"/>
      <c r="DY58" s="15"/>
    </row>
    <row r="59" spans="1:129" s="5" customFormat="1" ht="30.75" customHeight="1" x14ac:dyDescent="0.2">
      <c r="A59" s="119" t="s">
        <v>102</v>
      </c>
      <c r="B59" s="121"/>
      <c r="C59" s="121"/>
      <c r="D59" s="121"/>
      <c r="E59" s="121"/>
      <c r="F59" s="121"/>
      <c r="G59" s="121"/>
      <c r="H59" s="121"/>
      <c r="I59" s="122"/>
      <c r="J59" s="24"/>
      <c r="K59" s="115" t="s">
        <v>103</v>
      </c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23"/>
      <c r="BI59" s="109" t="s">
        <v>4</v>
      </c>
      <c r="BJ59" s="110"/>
      <c r="BK59" s="110"/>
      <c r="BL59" s="110"/>
      <c r="BM59" s="110"/>
      <c r="BN59" s="110"/>
      <c r="BO59" s="110"/>
      <c r="BP59" s="110"/>
      <c r="BQ59" s="110"/>
      <c r="BR59" s="110"/>
      <c r="BS59" s="111"/>
      <c r="BT59" s="109">
        <v>162.04</v>
      </c>
      <c r="BU59" s="110"/>
      <c r="BV59" s="110"/>
      <c r="BW59" s="110"/>
      <c r="BX59" s="110"/>
      <c r="BY59" s="110"/>
      <c r="BZ59" s="110"/>
      <c r="CA59" s="110"/>
      <c r="CB59" s="110"/>
      <c r="CC59" s="111"/>
      <c r="CD59" s="109"/>
      <c r="CE59" s="110"/>
      <c r="CF59" s="110"/>
      <c r="CG59" s="110"/>
      <c r="CH59" s="110"/>
      <c r="CI59" s="110"/>
      <c r="CJ59" s="110"/>
      <c r="CK59" s="110"/>
      <c r="CL59" s="110"/>
      <c r="CM59" s="111"/>
      <c r="CN59" s="112"/>
      <c r="CO59" s="110"/>
      <c r="CP59" s="110"/>
      <c r="CQ59" s="110"/>
      <c r="CR59" s="110"/>
      <c r="CS59" s="110"/>
      <c r="CT59" s="110"/>
      <c r="CU59" s="110"/>
      <c r="CV59" s="110"/>
      <c r="CW59" s="111"/>
      <c r="CX59" s="133"/>
      <c r="CY59" s="125"/>
      <c r="CZ59" s="125"/>
      <c r="DA59" s="125"/>
      <c r="DB59" s="125"/>
      <c r="DC59" s="125"/>
      <c r="DD59" s="125"/>
      <c r="DE59" s="125"/>
      <c r="DF59" s="125"/>
      <c r="DG59" s="126"/>
      <c r="DH59" s="153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4"/>
      <c r="DX59" s="155"/>
      <c r="DY59" s="15"/>
    </row>
    <row r="60" spans="1:129" s="5" customFormat="1" ht="30" customHeight="1" x14ac:dyDescent="0.2">
      <c r="A60" s="176" t="s">
        <v>46</v>
      </c>
      <c r="B60" s="177"/>
      <c r="C60" s="177"/>
      <c r="D60" s="177"/>
      <c r="E60" s="177"/>
      <c r="F60" s="177"/>
      <c r="G60" s="177"/>
      <c r="H60" s="177"/>
      <c r="I60" s="178"/>
      <c r="J60" s="25"/>
      <c r="K60" s="179" t="s">
        <v>47</v>
      </c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34"/>
      <c r="BI60" s="180" t="s">
        <v>4</v>
      </c>
      <c r="BJ60" s="181"/>
      <c r="BK60" s="181"/>
      <c r="BL60" s="181"/>
      <c r="BM60" s="181"/>
      <c r="BN60" s="181"/>
      <c r="BO60" s="181"/>
      <c r="BP60" s="181"/>
      <c r="BQ60" s="181"/>
      <c r="BR60" s="181"/>
      <c r="BS60" s="182"/>
      <c r="BT60" s="180">
        <f>BT63+BT68+BT64+BT66+BT69</f>
        <v>22519.99</v>
      </c>
      <c r="BU60" s="181"/>
      <c r="BV60" s="181"/>
      <c r="BW60" s="181"/>
      <c r="BX60" s="181"/>
      <c r="BY60" s="181"/>
      <c r="BZ60" s="181"/>
      <c r="CA60" s="181"/>
      <c r="CB60" s="181"/>
      <c r="CC60" s="182"/>
      <c r="CD60" s="180">
        <f>CD63+CD68+CD64+CD66+CD69</f>
        <v>27687.921600000001</v>
      </c>
      <c r="CE60" s="181"/>
      <c r="CF60" s="181"/>
      <c r="CG60" s="181"/>
      <c r="CH60" s="181"/>
      <c r="CI60" s="181"/>
      <c r="CJ60" s="181"/>
      <c r="CK60" s="181"/>
      <c r="CL60" s="181"/>
      <c r="CM60" s="182"/>
      <c r="CN60" s="183">
        <f>CN63+CN64+CN66+CN69+CN70+CN61</f>
        <v>58952.69999999999</v>
      </c>
      <c r="CO60" s="181"/>
      <c r="CP60" s="181"/>
      <c r="CQ60" s="181"/>
      <c r="CR60" s="181"/>
      <c r="CS60" s="181"/>
      <c r="CT60" s="181"/>
      <c r="CU60" s="181"/>
      <c r="CV60" s="181"/>
      <c r="CW60" s="182"/>
      <c r="CX60" s="183">
        <f>CX63+CX64+CX66+CX69+CX70+CX61</f>
        <v>72913.357700000008</v>
      </c>
      <c r="CY60" s="181"/>
      <c r="CZ60" s="181"/>
      <c r="DA60" s="181"/>
      <c r="DB60" s="181"/>
      <c r="DC60" s="181"/>
      <c r="DD60" s="181"/>
      <c r="DE60" s="181"/>
      <c r="DF60" s="181"/>
      <c r="DG60" s="182"/>
      <c r="DH60" s="173">
        <f>(CX60-CN60)/CN60*100</f>
        <v>23.681116725781891</v>
      </c>
      <c r="DI60" s="174"/>
      <c r="DJ60" s="174"/>
      <c r="DK60" s="174"/>
      <c r="DL60" s="174"/>
      <c r="DM60" s="174"/>
      <c r="DN60" s="174"/>
      <c r="DO60" s="174"/>
      <c r="DP60" s="174"/>
      <c r="DQ60" s="174"/>
      <c r="DR60" s="174"/>
      <c r="DS60" s="174"/>
      <c r="DT60" s="174"/>
      <c r="DU60" s="174"/>
      <c r="DV60" s="174"/>
      <c r="DW60" s="174"/>
      <c r="DX60" s="175"/>
      <c r="DY60" s="14"/>
    </row>
    <row r="61" spans="1:129" s="5" customFormat="1" ht="18.75" customHeight="1" x14ac:dyDescent="0.2">
      <c r="A61" s="119" t="s">
        <v>48</v>
      </c>
      <c r="B61" s="121"/>
      <c r="C61" s="121"/>
      <c r="D61" s="121"/>
      <c r="E61" s="121"/>
      <c r="F61" s="121"/>
      <c r="G61" s="121"/>
      <c r="H61" s="121"/>
      <c r="I61" s="122"/>
      <c r="J61" s="24"/>
      <c r="K61" s="115" t="s">
        <v>49</v>
      </c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23"/>
      <c r="BI61" s="109" t="s">
        <v>4</v>
      </c>
      <c r="BJ61" s="110"/>
      <c r="BK61" s="110"/>
      <c r="BL61" s="110"/>
      <c r="BM61" s="110"/>
      <c r="BN61" s="110"/>
      <c r="BO61" s="110"/>
      <c r="BP61" s="110"/>
      <c r="BQ61" s="110"/>
      <c r="BR61" s="110"/>
      <c r="BS61" s="111"/>
      <c r="BT61" s="109"/>
      <c r="BU61" s="110"/>
      <c r="BV61" s="110"/>
      <c r="BW61" s="110"/>
      <c r="BX61" s="110"/>
      <c r="BY61" s="110"/>
      <c r="BZ61" s="110"/>
      <c r="CA61" s="110"/>
      <c r="CB61" s="110"/>
      <c r="CC61" s="111"/>
      <c r="CD61" s="109"/>
      <c r="CE61" s="110"/>
      <c r="CF61" s="110"/>
      <c r="CG61" s="110"/>
      <c r="CH61" s="110"/>
      <c r="CI61" s="110"/>
      <c r="CJ61" s="110"/>
      <c r="CK61" s="110"/>
      <c r="CL61" s="110"/>
      <c r="CM61" s="111"/>
      <c r="CN61" s="112">
        <v>800.46</v>
      </c>
      <c r="CO61" s="110"/>
      <c r="CP61" s="110"/>
      <c r="CQ61" s="110"/>
      <c r="CR61" s="110"/>
      <c r="CS61" s="110"/>
      <c r="CT61" s="110"/>
      <c r="CU61" s="110"/>
      <c r="CV61" s="110"/>
      <c r="CW61" s="111"/>
      <c r="CX61" s="133">
        <v>776.01199999999994</v>
      </c>
      <c r="CY61" s="125"/>
      <c r="CZ61" s="125"/>
      <c r="DA61" s="125"/>
      <c r="DB61" s="125"/>
      <c r="DC61" s="125"/>
      <c r="DD61" s="125"/>
      <c r="DE61" s="125"/>
      <c r="DF61" s="125"/>
      <c r="DG61" s="126"/>
      <c r="DH61" s="153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  <c r="DT61" s="154"/>
      <c r="DU61" s="154"/>
      <c r="DV61" s="154"/>
      <c r="DW61" s="154"/>
      <c r="DX61" s="155"/>
      <c r="DY61" s="14"/>
    </row>
    <row r="62" spans="1:129" s="5" customFormat="1" ht="30.75" customHeight="1" x14ac:dyDescent="0.2">
      <c r="A62" s="119" t="s">
        <v>50</v>
      </c>
      <c r="B62" s="121"/>
      <c r="C62" s="121"/>
      <c r="D62" s="121"/>
      <c r="E62" s="121"/>
      <c r="F62" s="121"/>
      <c r="G62" s="121"/>
      <c r="H62" s="121"/>
      <c r="I62" s="122"/>
      <c r="J62" s="24"/>
      <c r="K62" s="115" t="s">
        <v>51</v>
      </c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50"/>
      <c r="BI62" s="109" t="s">
        <v>4</v>
      </c>
      <c r="BJ62" s="110"/>
      <c r="BK62" s="110"/>
      <c r="BL62" s="110"/>
      <c r="BM62" s="110"/>
      <c r="BN62" s="110"/>
      <c r="BO62" s="110"/>
      <c r="BP62" s="110"/>
      <c r="BQ62" s="110"/>
      <c r="BR62" s="110"/>
      <c r="BS62" s="111"/>
      <c r="BT62" s="109"/>
      <c r="BU62" s="110"/>
      <c r="BV62" s="110"/>
      <c r="BW62" s="110"/>
      <c r="BX62" s="110"/>
      <c r="BY62" s="110"/>
      <c r="BZ62" s="110"/>
      <c r="CA62" s="110"/>
      <c r="CB62" s="110"/>
      <c r="CC62" s="111"/>
      <c r="CD62" s="109"/>
      <c r="CE62" s="110"/>
      <c r="CF62" s="110"/>
      <c r="CG62" s="110"/>
      <c r="CH62" s="110"/>
      <c r="CI62" s="110"/>
      <c r="CJ62" s="110"/>
      <c r="CK62" s="110"/>
      <c r="CL62" s="110"/>
      <c r="CM62" s="111"/>
      <c r="CN62" s="112"/>
      <c r="CO62" s="110"/>
      <c r="CP62" s="110"/>
      <c r="CQ62" s="110"/>
      <c r="CR62" s="110"/>
      <c r="CS62" s="110"/>
      <c r="CT62" s="110"/>
      <c r="CU62" s="110"/>
      <c r="CV62" s="110"/>
      <c r="CW62" s="111"/>
      <c r="CX62" s="127"/>
      <c r="CY62" s="128"/>
      <c r="CZ62" s="128"/>
      <c r="DA62" s="128"/>
      <c r="DB62" s="128"/>
      <c r="DC62" s="128"/>
      <c r="DD62" s="128"/>
      <c r="DE62" s="128"/>
      <c r="DF62" s="128"/>
      <c r="DG62" s="129"/>
      <c r="DH62" s="153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  <c r="DT62" s="154"/>
      <c r="DU62" s="154"/>
      <c r="DV62" s="154"/>
      <c r="DW62" s="154"/>
      <c r="DX62" s="155"/>
      <c r="DY62" s="14"/>
    </row>
    <row r="63" spans="1:129" s="5" customFormat="1" ht="21.75" customHeight="1" x14ac:dyDescent="0.2">
      <c r="A63" s="119" t="s">
        <v>52</v>
      </c>
      <c r="B63" s="121"/>
      <c r="C63" s="121"/>
      <c r="D63" s="121"/>
      <c r="E63" s="121"/>
      <c r="F63" s="121"/>
      <c r="G63" s="121"/>
      <c r="H63" s="121"/>
      <c r="I63" s="122"/>
      <c r="J63" s="24"/>
      <c r="K63" s="115" t="s">
        <v>53</v>
      </c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23"/>
      <c r="BI63" s="109" t="s">
        <v>4</v>
      </c>
      <c r="BJ63" s="110"/>
      <c r="BK63" s="110"/>
      <c r="BL63" s="110"/>
      <c r="BM63" s="110"/>
      <c r="BN63" s="110"/>
      <c r="BO63" s="110"/>
      <c r="BP63" s="110"/>
      <c r="BQ63" s="110"/>
      <c r="BR63" s="110"/>
      <c r="BS63" s="111"/>
      <c r="BT63" s="109">
        <v>1374.06</v>
      </c>
      <c r="BU63" s="110"/>
      <c r="BV63" s="110"/>
      <c r="BW63" s="110"/>
      <c r="BX63" s="110"/>
      <c r="BY63" s="110"/>
      <c r="BZ63" s="110"/>
      <c r="CA63" s="110"/>
      <c r="CB63" s="110"/>
      <c r="CC63" s="111"/>
      <c r="CD63" s="109">
        <v>3857.59</v>
      </c>
      <c r="CE63" s="110"/>
      <c r="CF63" s="110"/>
      <c r="CG63" s="110"/>
      <c r="CH63" s="110"/>
      <c r="CI63" s="110"/>
      <c r="CJ63" s="110"/>
      <c r="CK63" s="110"/>
      <c r="CL63" s="110"/>
      <c r="CM63" s="111"/>
      <c r="CN63" s="112">
        <v>13473.17</v>
      </c>
      <c r="CO63" s="110"/>
      <c r="CP63" s="110"/>
      <c r="CQ63" s="110"/>
      <c r="CR63" s="110"/>
      <c r="CS63" s="110"/>
      <c r="CT63" s="110"/>
      <c r="CU63" s="110"/>
      <c r="CV63" s="110"/>
      <c r="CW63" s="111"/>
      <c r="CX63" s="167">
        <v>11228.1</v>
      </c>
      <c r="CY63" s="168"/>
      <c r="CZ63" s="168"/>
      <c r="DA63" s="168"/>
      <c r="DB63" s="168"/>
      <c r="DC63" s="168"/>
      <c r="DD63" s="168"/>
      <c r="DE63" s="168"/>
      <c r="DF63" s="168"/>
      <c r="DG63" s="169"/>
      <c r="DH63" s="153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5"/>
      <c r="DY63" s="14"/>
    </row>
    <row r="64" spans="1:129" s="5" customFormat="1" ht="16.5" customHeight="1" x14ac:dyDescent="0.2">
      <c r="A64" s="119" t="s">
        <v>54</v>
      </c>
      <c r="B64" s="121"/>
      <c r="C64" s="121"/>
      <c r="D64" s="121"/>
      <c r="E64" s="121"/>
      <c r="F64" s="121"/>
      <c r="G64" s="121"/>
      <c r="H64" s="121"/>
      <c r="I64" s="122"/>
      <c r="J64" s="24"/>
      <c r="K64" s="115" t="s">
        <v>21</v>
      </c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23"/>
      <c r="BI64" s="109" t="s">
        <v>4</v>
      </c>
      <c r="BJ64" s="110"/>
      <c r="BK64" s="110"/>
      <c r="BL64" s="110"/>
      <c r="BM64" s="110"/>
      <c r="BN64" s="110"/>
      <c r="BO64" s="110"/>
      <c r="BP64" s="110"/>
      <c r="BQ64" s="110"/>
      <c r="BR64" s="110"/>
      <c r="BS64" s="111"/>
      <c r="BT64" s="109">
        <v>7720.63</v>
      </c>
      <c r="BU64" s="110"/>
      <c r="BV64" s="110"/>
      <c r="BW64" s="110"/>
      <c r="BX64" s="110"/>
      <c r="BY64" s="110"/>
      <c r="BZ64" s="110"/>
      <c r="CA64" s="110"/>
      <c r="CB64" s="110"/>
      <c r="CC64" s="111"/>
      <c r="CD64" s="109">
        <v>8913.1316000000006</v>
      </c>
      <c r="CE64" s="110"/>
      <c r="CF64" s="110"/>
      <c r="CG64" s="110"/>
      <c r="CH64" s="110"/>
      <c r="CI64" s="110"/>
      <c r="CJ64" s="110"/>
      <c r="CK64" s="110"/>
      <c r="CL64" s="110"/>
      <c r="CM64" s="111"/>
      <c r="CN64" s="112">
        <v>13782.38</v>
      </c>
      <c r="CO64" s="110"/>
      <c r="CP64" s="110"/>
      <c r="CQ64" s="110"/>
      <c r="CR64" s="110"/>
      <c r="CS64" s="110"/>
      <c r="CT64" s="110"/>
      <c r="CU64" s="110"/>
      <c r="CV64" s="110"/>
      <c r="CW64" s="111"/>
      <c r="CX64" s="167">
        <f>18073.311-204.7933</f>
        <v>17868.5177</v>
      </c>
      <c r="CY64" s="168"/>
      <c r="CZ64" s="168"/>
      <c r="DA64" s="168"/>
      <c r="DB64" s="168"/>
      <c r="DC64" s="168"/>
      <c r="DD64" s="168"/>
      <c r="DE64" s="168"/>
      <c r="DF64" s="168"/>
      <c r="DG64" s="169"/>
      <c r="DH64" s="153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5"/>
      <c r="DY64" s="14"/>
    </row>
    <row r="65" spans="1:138" s="5" customFormat="1" ht="42.75" customHeight="1" x14ac:dyDescent="0.2">
      <c r="A65" s="119" t="s">
        <v>55</v>
      </c>
      <c r="B65" s="121"/>
      <c r="C65" s="121"/>
      <c r="D65" s="121"/>
      <c r="E65" s="121"/>
      <c r="F65" s="121"/>
      <c r="G65" s="121"/>
      <c r="H65" s="121"/>
      <c r="I65" s="122"/>
      <c r="J65" s="24"/>
      <c r="K65" s="115" t="s">
        <v>104</v>
      </c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50"/>
      <c r="BI65" s="109" t="s">
        <v>4</v>
      </c>
      <c r="BJ65" s="110"/>
      <c r="BK65" s="110"/>
      <c r="BL65" s="110"/>
      <c r="BM65" s="110"/>
      <c r="BN65" s="110"/>
      <c r="BO65" s="110"/>
      <c r="BP65" s="110"/>
      <c r="BQ65" s="110"/>
      <c r="BR65" s="110"/>
      <c r="BS65" s="111"/>
      <c r="BT65" s="109"/>
      <c r="BU65" s="110"/>
      <c r="BV65" s="110"/>
      <c r="BW65" s="110"/>
      <c r="BX65" s="110"/>
      <c r="BY65" s="110"/>
      <c r="BZ65" s="110"/>
      <c r="CA65" s="110"/>
      <c r="CB65" s="110"/>
      <c r="CC65" s="111"/>
      <c r="CD65" s="109"/>
      <c r="CE65" s="110"/>
      <c r="CF65" s="110"/>
      <c r="CG65" s="110"/>
      <c r="CH65" s="110"/>
      <c r="CI65" s="110"/>
      <c r="CJ65" s="110"/>
      <c r="CK65" s="110"/>
      <c r="CL65" s="110"/>
      <c r="CM65" s="111"/>
      <c r="CN65" s="112"/>
      <c r="CO65" s="110"/>
      <c r="CP65" s="110"/>
      <c r="CQ65" s="110"/>
      <c r="CR65" s="110"/>
      <c r="CS65" s="110"/>
      <c r="CT65" s="110"/>
      <c r="CU65" s="110"/>
      <c r="CV65" s="110"/>
      <c r="CW65" s="111"/>
      <c r="CX65" s="170"/>
      <c r="CY65" s="171"/>
      <c r="CZ65" s="171"/>
      <c r="DA65" s="171"/>
      <c r="DB65" s="171"/>
      <c r="DC65" s="171"/>
      <c r="DD65" s="171"/>
      <c r="DE65" s="171"/>
      <c r="DF65" s="171"/>
      <c r="DG65" s="172"/>
      <c r="DH65" s="153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  <c r="DT65" s="154"/>
      <c r="DU65" s="154"/>
      <c r="DV65" s="154"/>
      <c r="DW65" s="154"/>
      <c r="DX65" s="155"/>
      <c r="DY65" s="12"/>
    </row>
    <row r="66" spans="1:138" s="5" customFormat="1" ht="17.25" customHeight="1" x14ac:dyDescent="0.2">
      <c r="A66" s="119" t="s">
        <v>56</v>
      </c>
      <c r="B66" s="121"/>
      <c r="C66" s="121"/>
      <c r="D66" s="121"/>
      <c r="E66" s="121"/>
      <c r="F66" s="121"/>
      <c r="G66" s="121"/>
      <c r="H66" s="121"/>
      <c r="I66" s="122"/>
      <c r="J66" s="24"/>
      <c r="K66" s="115" t="s">
        <v>105</v>
      </c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23"/>
      <c r="BI66" s="109" t="s">
        <v>4</v>
      </c>
      <c r="BJ66" s="110"/>
      <c r="BK66" s="110"/>
      <c r="BL66" s="110"/>
      <c r="BM66" s="110"/>
      <c r="BN66" s="110"/>
      <c r="BO66" s="110"/>
      <c r="BP66" s="110"/>
      <c r="BQ66" s="110"/>
      <c r="BR66" s="110"/>
      <c r="BS66" s="111"/>
      <c r="BT66" s="109">
        <v>12454.71</v>
      </c>
      <c r="BU66" s="110"/>
      <c r="BV66" s="110"/>
      <c r="BW66" s="110"/>
      <c r="BX66" s="110"/>
      <c r="BY66" s="110"/>
      <c r="BZ66" s="110"/>
      <c r="CA66" s="110"/>
      <c r="CB66" s="110"/>
      <c r="CC66" s="111"/>
      <c r="CD66" s="109">
        <v>13920.85</v>
      </c>
      <c r="CE66" s="110"/>
      <c r="CF66" s="110"/>
      <c r="CG66" s="110"/>
      <c r="CH66" s="110"/>
      <c r="CI66" s="110"/>
      <c r="CJ66" s="110"/>
      <c r="CK66" s="110"/>
      <c r="CL66" s="110"/>
      <c r="CM66" s="111"/>
      <c r="CN66" s="112">
        <v>22822.57</v>
      </c>
      <c r="CO66" s="110"/>
      <c r="CP66" s="110"/>
      <c r="CQ66" s="110"/>
      <c r="CR66" s="110"/>
      <c r="CS66" s="110"/>
      <c r="CT66" s="110"/>
      <c r="CU66" s="110"/>
      <c r="CV66" s="110"/>
      <c r="CW66" s="111"/>
      <c r="CX66" s="167">
        <v>28412.398000000001</v>
      </c>
      <c r="CY66" s="168"/>
      <c r="CZ66" s="168"/>
      <c r="DA66" s="168"/>
      <c r="DB66" s="168"/>
      <c r="DC66" s="168"/>
      <c r="DD66" s="168"/>
      <c r="DE66" s="168"/>
      <c r="DF66" s="168"/>
      <c r="DG66" s="169"/>
      <c r="DH66" s="153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  <c r="DT66" s="154"/>
      <c r="DU66" s="154"/>
      <c r="DV66" s="154"/>
      <c r="DW66" s="154"/>
      <c r="DX66" s="155"/>
      <c r="DY66" s="14"/>
    </row>
    <row r="67" spans="1:138" s="5" customFormat="1" ht="18.75" customHeight="1" x14ac:dyDescent="0.2">
      <c r="A67" s="119" t="s">
        <v>57</v>
      </c>
      <c r="B67" s="121"/>
      <c r="C67" s="121"/>
      <c r="D67" s="121"/>
      <c r="E67" s="121"/>
      <c r="F67" s="121"/>
      <c r="G67" s="121"/>
      <c r="H67" s="121"/>
      <c r="I67" s="122"/>
      <c r="J67" s="24"/>
      <c r="K67" s="115" t="s">
        <v>106</v>
      </c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23"/>
      <c r="BI67" s="109" t="s">
        <v>4</v>
      </c>
      <c r="BJ67" s="110"/>
      <c r="BK67" s="110"/>
      <c r="BL67" s="110"/>
      <c r="BM67" s="110"/>
      <c r="BN67" s="110"/>
      <c r="BO67" s="110"/>
      <c r="BP67" s="110"/>
      <c r="BQ67" s="110"/>
      <c r="BR67" s="110"/>
      <c r="BS67" s="111"/>
      <c r="BT67" s="109"/>
      <c r="BU67" s="110"/>
      <c r="BV67" s="110"/>
      <c r="BW67" s="110"/>
      <c r="BX67" s="110"/>
      <c r="BY67" s="110"/>
      <c r="BZ67" s="110"/>
      <c r="CA67" s="110"/>
      <c r="CB67" s="110"/>
      <c r="CC67" s="111"/>
      <c r="CD67" s="109"/>
      <c r="CE67" s="110"/>
      <c r="CF67" s="110"/>
      <c r="CG67" s="110"/>
      <c r="CH67" s="110"/>
      <c r="CI67" s="110"/>
      <c r="CJ67" s="110"/>
      <c r="CK67" s="110"/>
      <c r="CL67" s="110"/>
      <c r="CM67" s="111"/>
      <c r="CN67" s="112"/>
      <c r="CO67" s="110"/>
      <c r="CP67" s="110"/>
      <c r="CQ67" s="110"/>
      <c r="CR67" s="110"/>
      <c r="CS67" s="110"/>
      <c r="CT67" s="110"/>
      <c r="CU67" s="110"/>
      <c r="CV67" s="110"/>
      <c r="CW67" s="111"/>
      <c r="CX67" s="170"/>
      <c r="CY67" s="171"/>
      <c r="CZ67" s="171"/>
      <c r="DA67" s="171"/>
      <c r="DB67" s="171"/>
      <c r="DC67" s="171"/>
      <c r="DD67" s="171"/>
      <c r="DE67" s="171"/>
      <c r="DF67" s="171"/>
      <c r="DG67" s="172"/>
      <c r="DH67" s="153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  <c r="DT67" s="154"/>
      <c r="DU67" s="154"/>
      <c r="DV67" s="154"/>
      <c r="DW67" s="154"/>
      <c r="DX67" s="155"/>
      <c r="DY67" s="12"/>
    </row>
    <row r="68" spans="1:138" s="5" customFormat="1" ht="21.75" customHeight="1" x14ac:dyDescent="0.2">
      <c r="A68" s="119" t="s">
        <v>61</v>
      </c>
      <c r="B68" s="121"/>
      <c r="C68" s="121"/>
      <c r="D68" s="121"/>
      <c r="E68" s="121"/>
      <c r="F68" s="121"/>
      <c r="G68" s="121"/>
      <c r="H68" s="121"/>
      <c r="I68" s="122"/>
      <c r="J68" s="24"/>
      <c r="K68" s="115" t="s">
        <v>22</v>
      </c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23"/>
      <c r="BI68" s="109" t="s">
        <v>4</v>
      </c>
      <c r="BJ68" s="110"/>
      <c r="BK68" s="110"/>
      <c r="BL68" s="110"/>
      <c r="BM68" s="110"/>
      <c r="BN68" s="110"/>
      <c r="BO68" s="110"/>
      <c r="BP68" s="110"/>
      <c r="BQ68" s="110"/>
      <c r="BR68" s="110"/>
      <c r="BS68" s="111"/>
      <c r="BT68" s="109">
        <v>40.51</v>
      </c>
      <c r="BU68" s="110"/>
      <c r="BV68" s="110"/>
      <c r="BW68" s="110"/>
      <c r="BX68" s="110"/>
      <c r="BY68" s="110"/>
      <c r="BZ68" s="110"/>
      <c r="CA68" s="110"/>
      <c r="CB68" s="110"/>
      <c r="CC68" s="111"/>
      <c r="CD68" s="109"/>
      <c r="CE68" s="110"/>
      <c r="CF68" s="110"/>
      <c r="CG68" s="110"/>
      <c r="CH68" s="110"/>
      <c r="CI68" s="110"/>
      <c r="CJ68" s="110"/>
      <c r="CK68" s="110"/>
      <c r="CL68" s="110"/>
      <c r="CM68" s="111"/>
      <c r="CN68" s="112"/>
      <c r="CO68" s="110"/>
      <c r="CP68" s="110"/>
      <c r="CQ68" s="110"/>
      <c r="CR68" s="110"/>
      <c r="CS68" s="110"/>
      <c r="CT68" s="110"/>
      <c r="CU68" s="110"/>
      <c r="CV68" s="110"/>
      <c r="CW68" s="111"/>
      <c r="CX68" s="170"/>
      <c r="CY68" s="171"/>
      <c r="CZ68" s="171"/>
      <c r="DA68" s="171"/>
      <c r="DB68" s="171"/>
      <c r="DC68" s="171"/>
      <c r="DD68" s="171"/>
      <c r="DE68" s="171"/>
      <c r="DF68" s="171"/>
      <c r="DG68" s="172"/>
      <c r="DH68" s="153"/>
      <c r="DI68" s="154"/>
      <c r="DJ68" s="154"/>
      <c r="DK68" s="154"/>
      <c r="DL68" s="154"/>
      <c r="DM68" s="154"/>
      <c r="DN68" s="154"/>
      <c r="DO68" s="154"/>
      <c r="DP68" s="154"/>
      <c r="DQ68" s="154"/>
      <c r="DR68" s="154"/>
      <c r="DS68" s="154"/>
      <c r="DT68" s="154"/>
      <c r="DU68" s="154"/>
      <c r="DV68" s="154"/>
      <c r="DW68" s="154"/>
      <c r="DX68" s="155"/>
      <c r="DY68" s="12"/>
    </row>
    <row r="69" spans="1:138" s="5" customFormat="1" ht="21" customHeight="1" x14ac:dyDescent="0.2">
      <c r="A69" s="119" t="s">
        <v>107</v>
      </c>
      <c r="B69" s="117"/>
      <c r="C69" s="117"/>
      <c r="D69" s="117"/>
      <c r="E69" s="117"/>
      <c r="F69" s="117"/>
      <c r="G69" s="117"/>
      <c r="H69" s="117"/>
      <c r="I69" s="78"/>
      <c r="J69" s="24"/>
      <c r="K69" s="115" t="s">
        <v>23</v>
      </c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50"/>
      <c r="BI69" s="109" t="s">
        <v>4</v>
      </c>
      <c r="BJ69" s="110"/>
      <c r="BK69" s="110"/>
      <c r="BL69" s="110"/>
      <c r="BM69" s="110"/>
      <c r="BN69" s="110"/>
      <c r="BO69" s="110"/>
      <c r="BP69" s="110"/>
      <c r="BQ69" s="110"/>
      <c r="BR69" s="110"/>
      <c r="BS69" s="111"/>
      <c r="BT69" s="109">
        <v>930.08</v>
      </c>
      <c r="BU69" s="110"/>
      <c r="BV69" s="110"/>
      <c r="BW69" s="110"/>
      <c r="BX69" s="110"/>
      <c r="BY69" s="110"/>
      <c r="BZ69" s="110"/>
      <c r="CA69" s="110"/>
      <c r="CB69" s="110"/>
      <c r="CC69" s="111"/>
      <c r="CD69" s="109">
        <v>996.35</v>
      </c>
      <c r="CE69" s="110"/>
      <c r="CF69" s="110"/>
      <c r="CG69" s="110"/>
      <c r="CH69" s="110"/>
      <c r="CI69" s="110"/>
      <c r="CJ69" s="110"/>
      <c r="CK69" s="110"/>
      <c r="CL69" s="110"/>
      <c r="CM69" s="111"/>
      <c r="CN69" s="112">
        <v>1964.59</v>
      </c>
      <c r="CO69" s="110"/>
      <c r="CP69" s="110"/>
      <c r="CQ69" s="110"/>
      <c r="CR69" s="110"/>
      <c r="CS69" s="110"/>
      <c r="CT69" s="110"/>
      <c r="CU69" s="110"/>
      <c r="CV69" s="110"/>
      <c r="CW69" s="111"/>
      <c r="CX69" s="167">
        <f>3820.566+97.66+112.665</f>
        <v>4030.8909999999996</v>
      </c>
      <c r="CY69" s="168"/>
      <c r="CZ69" s="168"/>
      <c r="DA69" s="168"/>
      <c r="DB69" s="168"/>
      <c r="DC69" s="168"/>
      <c r="DD69" s="168"/>
      <c r="DE69" s="168"/>
      <c r="DF69" s="168"/>
      <c r="DG69" s="169"/>
      <c r="DH69" s="153"/>
      <c r="DI69" s="154"/>
      <c r="DJ69" s="154"/>
      <c r="DK69" s="154"/>
      <c r="DL69" s="154"/>
      <c r="DM69" s="154"/>
      <c r="DN69" s="154"/>
      <c r="DO69" s="154"/>
      <c r="DP69" s="154"/>
      <c r="DQ69" s="154"/>
      <c r="DR69" s="154"/>
      <c r="DS69" s="154"/>
      <c r="DT69" s="154"/>
      <c r="DU69" s="154"/>
      <c r="DV69" s="154"/>
      <c r="DW69" s="154"/>
      <c r="DX69" s="155"/>
      <c r="DY69" s="14"/>
    </row>
    <row r="70" spans="1:138" s="5" customFormat="1" ht="31.5" customHeight="1" x14ac:dyDescent="0.2">
      <c r="A70" s="119" t="s">
        <v>108</v>
      </c>
      <c r="B70" s="117"/>
      <c r="C70" s="117"/>
      <c r="D70" s="117"/>
      <c r="E70" s="117"/>
      <c r="F70" s="117"/>
      <c r="G70" s="117"/>
      <c r="H70" s="117"/>
      <c r="I70" s="65"/>
      <c r="J70" s="64"/>
      <c r="K70" s="199" t="s">
        <v>173</v>
      </c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200"/>
      <c r="BI70" s="109" t="s">
        <v>4</v>
      </c>
      <c r="BJ70" s="110"/>
      <c r="BK70" s="110"/>
      <c r="BL70" s="110"/>
      <c r="BM70" s="110"/>
      <c r="BN70" s="110"/>
      <c r="BO70" s="110"/>
      <c r="BP70" s="110"/>
      <c r="BQ70" s="110"/>
      <c r="BR70" s="110"/>
      <c r="BS70" s="111"/>
      <c r="BT70" s="106"/>
      <c r="BU70" s="107"/>
      <c r="BV70" s="107"/>
      <c r="BW70" s="107"/>
      <c r="BX70" s="107"/>
      <c r="BY70" s="107"/>
      <c r="BZ70" s="107"/>
      <c r="CA70" s="107"/>
      <c r="CB70" s="107"/>
      <c r="CC70" s="108"/>
      <c r="CD70" s="106"/>
      <c r="CE70" s="107"/>
      <c r="CF70" s="107"/>
      <c r="CG70" s="107"/>
      <c r="CH70" s="107"/>
      <c r="CI70" s="107"/>
      <c r="CJ70" s="107"/>
      <c r="CK70" s="107"/>
      <c r="CL70" s="107"/>
      <c r="CM70" s="108"/>
      <c r="CN70" s="196">
        <v>6109.53</v>
      </c>
      <c r="CO70" s="228"/>
      <c r="CP70" s="228"/>
      <c r="CQ70" s="228"/>
      <c r="CR70" s="228"/>
      <c r="CS70" s="228"/>
      <c r="CT70" s="228"/>
      <c r="CU70" s="228"/>
      <c r="CV70" s="228"/>
      <c r="CW70" s="229"/>
      <c r="CX70" s="230">
        <f>8606.495+1990.944</f>
        <v>10597.439</v>
      </c>
      <c r="CY70" s="228"/>
      <c r="CZ70" s="228"/>
      <c r="DA70" s="228"/>
      <c r="DB70" s="69"/>
      <c r="DC70" s="69"/>
      <c r="DD70" s="69"/>
      <c r="DE70" s="69"/>
      <c r="DF70" s="69"/>
      <c r="DG70" s="70"/>
      <c r="DH70" s="66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8"/>
      <c r="DY70" s="14"/>
    </row>
    <row r="71" spans="1:138" s="5" customFormat="1" ht="59.25" customHeight="1" x14ac:dyDescent="0.2">
      <c r="A71" s="119" t="s">
        <v>108</v>
      </c>
      <c r="B71" s="121"/>
      <c r="C71" s="121"/>
      <c r="D71" s="121"/>
      <c r="E71" s="121"/>
      <c r="F71" s="121"/>
      <c r="G71" s="121"/>
      <c r="H71" s="121"/>
      <c r="I71" s="122"/>
      <c r="J71" s="24"/>
      <c r="K71" s="115" t="s">
        <v>58</v>
      </c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50"/>
      <c r="BI71" s="109" t="s">
        <v>4</v>
      </c>
      <c r="BJ71" s="110"/>
      <c r="BK71" s="110"/>
      <c r="BL71" s="110"/>
      <c r="BM71" s="110"/>
      <c r="BN71" s="110"/>
      <c r="BO71" s="110"/>
      <c r="BP71" s="110"/>
      <c r="BQ71" s="110"/>
      <c r="BR71" s="110"/>
      <c r="BS71" s="111"/>
      <c r="BT71" s="109"/>
      <c r="BU71" s="110"/>
      <c r="BV71" s="110"/>
      <c r="BW71" s="110"/>
      <c r="BX71" s="110"/>
      <c r="BY71" s="110"/>
      <c r="BZ71" s="110"/>
      <c r="CA71" s="110"/>
      <c r="CB71" s="110"/>
      <c r="CC71" s="111"/>
      <c r="CD71" s="109"/>
      <c r="CE71" s="110"/>
      <c r="CF71" s="110"/>
      <c r="CG71" s="110"/>
      <c r="CH71" s="110"/>
      <c r="CI71" s="110"/>
      <c r="CJ71" s="110"/>
      <c r="CK71" s="110"/>
      <c r="CL71" s="110"/>
      <c r="CM71" s="111"/>
      <c r="CN71" s="112">
        <v>465.65</v>
      </c>
      <c r="CO71" s="110"/>
      <c r="CP71" s="110"/>
      <c r="CQ71" s="110"/>
      <c r="CR71" s="110"/>
      <c r="CS71" s="110"/>
      <c r="CT71" s="110"/>
      <c r="CU71" s="110"/>
      <c r="CV71" s="110"/>
      <c r="CW71" s="111"/>
      <c r="CX71" s="133"/>
      <c r="CY71" s="125"/>
      <c r="CZ71" s="125"/>
      <c r="DA71" s="125"/>
      <c r="DB71" s="125"/>
      <c r="DC71" s="125"/>
      <c r="DD71" s="125"/>
      <c r="DE71" s="125"/>
      <c r="DF71" s="125"/>
      <c r="DG71" s="126"/>
      <c r="DH71" s="153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  <c r="DT71" s="154"/>
      <c r="DU71" s="154"/>
      <c r="DV71" s="154"/>
      <c r="DW71" s="154"/>
      <c r="DX71" s="155"/>
      <c r="DY71" s="12"/>
      <c r="EA71" s="5">
        <v>32777.93</v>
      </c>
      <c r="EH71" s="5" t="s">
        <v>178</v>
      </c>
    </row>
    <row r="72" spans="1:138" s="5" customFormat="1" ht="38.25" customHeight="1" x14ac:dyDescent="0.2">
      <c r="A72" s="119" t="s">
        <v>109</v>
      </c>
      <c r="B72" s="121"/>
      <c r="C72" s="121"/>
      <c r="D72" s="121"/>
      <c r="E72" s="121"/>
      <c r="F72" s="121"/>
      <c r="G72" s="121"/>
      <c r="H72" s="121"/>
      <c r="I72" s="122"/>
      <c r="J72" s="24"/>
      <c r="K72" s="115" t="s">
        <v>59</v>
      </c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23"/>
      <c r="BI72" s="109" t="s">
        <v>60</v>
      </c>
      <c r="BJ72" s="110"/>
      <c r="BK72" s="110"/>
      <c r="BL72" s="110"/>
      <c r="BM72" s="110"/>
      <c r="BN72" s="110"/>
      <c r="BO72" s="110"/>
      <c r="BP72" s="110"/>
      <c r="BQ72" s="110"/>
      <c r="BR72" s="110"/>
      <c r="BS72" s="111"/>
      <c r="BT72" s="109"/>
      <c r="BU72" s="110"/>
      <c r="BV72" s="110"/>
      <c r="BW72" s="110"/>
      <c r="BX72" s="110"/>
      <c r="BY72" s="110"/>
      <c r="BZ72" s="110"/>
      <c r="CA72" s="110"/>
      <c r="CB72" s="110"/>
      <c r="CC72" s="111"/>
      <c r="CD72" s="109"/>
      <c r="CE72" s="110"/>
      <c r="CF72" s="110"/>
      <c r="CG72" s="110"/>
      <c r="CH72" s="110"/>
      <c r="CI72" s="110"/>
      <c r="CJ72" s="110"/>
      <c r="CK72" s="110"/>
      <c r="CL72" s="110"/>
      <c r="CM72" s="111"/>
      <c r="CN72" s="133"/>
      <c r="CO72" s="125"/>
      <c r="CP72" s="125"/>
      <c r="CQ72" s="125"/>
      <c r="CR72" s="125"/>
      <c r="CS72" s="125"/>
      <c r="CT72" s="125"/>
      <c r="CU72" s="125"/>
      <c r="CV72" s="125"/>
      <c r="CW72" s="126"/>
      <c r="DH72" s="153"/>
      <c r="DI72" s="154"/>
      <c r="DJ72" s="154"/>
      <c r="DK72" s="154"/>
      <c r="DL72" s="154"/>
      <c r="DM72" s="154"/>
      <c r="DN72" s="154"/>
      <c r="DO72" s="154"/>
      <c r="DP72" s="154"/>
      <c r="DQ72" s="154"/>
      <c r="DR72" s="154"/>
      <c r="DS72" s="154"/>
      <c r="DT72" s="154"/>
      <c r="DU72" s="154"/>
      <c r="DV72" s="154"/>
      <c r="DW72" s="154"/>
      <c r="DX72" s="155"/>
      <c r="DY72" s="12"/>
    </row>
    <row r="73" spans="1:138" s="5" customFormat="1" ht="105" customHeight="1" x14ac:dyDescent="0.2">
      <c r="A73" s="119" t="s">
        <v>110</v>
      </c>
      <c r="B73" s="121"/>
      <c r="C73" s="121"/>
      <c r="D73" s="121"/>
      <c r="E73" s="121"/>
      <c r="F73" s="121"/>
      <c r="G73" s="121"/>
      <c r="H73" s="121"/>
      <c r="I73" s="122"/>
      <c r="J73" s="24"/>
      <c r="K73" s="115" t="s">
        <v>62</v>
      </c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50"/>
      <c r="BI73" s="109" t="s">
        <v>4</v>
      </c>
      <c r="BJ73" s="110"/>
      <c r="BK73" s="110"/>
      <c r="BL73" s="110"/>
      <c r="BM73" s="110"/>
      <c r="BN73" s="110"/>
      <c r="BO73" s="110"/>
      <c r="BP73" s="110"/>
      <c r="BQ73" s="110"/>
      <c r="BR73" s="110"/>
      <c r="BS73" s="111"/>
      <c r="BT73" s="109"/>
      <c r="BU73" s="110"/>
      <c r="BV73" s="110"/>
      <c r="BW73" s="110"/>
      <c r="BX73" s="110"/>
      <c r="BY73" s="110"/>
      <c r="BZ73" s="110"/>
      <c r="CA73" s="110"/>
      <c r="CB73" s="110"/>
      <c r="CC73" s="111"/>
      <c r="CD73" s="109"/>
      <c r="CE73" s="110"/>
      <c r="CF73" s="110"/>
      <c r="CG73" s="110"/>
      <c r="CH73" s="110"/>
      <c r="CI73" s="110"/>
      <c r="CJ73" s="110"/>
      <c r="CK73" s="110"/>
      <c r="CL73" s="110"/>
      <c r="CM73" s="111"/>
      <c r="CN73" s="127"/>
      <c r="CO73" s="128"/>
      <c r="CP73" s="128"/>
      <c r="CQ73" s="128"/>
      <c r="CR73" s="128"/>
      <c r="CS73" s="128"/>
      <c r="CT73" s="128"/>
      <c r="CU73" s="128"/>
      <c r="CV73" s="128"/>
      <c r="CW73" s="129"/>
      <c r="CX73" s="127"/>
      <c r="CY73" s="128"/>
      <c r="CZ73" s="128"/>
      <c r="DA73" s="128"/>
      <c r="DB73" s="128"/>
      <c r="DC73" s="128"/>
      <c r="DD73" s="128"/>
      <c r="DE73" s="128"/>
      <c r="DF73" s="128"/>
      <c r="DG73" s="129"/>
      <c r="DH73" s="153"/>
      <c r="DI73" s="154"/>
      <c r="DJ73" s="154"/>
      <c r="DK73" s="154"/>
      <c r="DL73" s="154"/>
      <c r="DM73" s="154"/>
      <c r="DN73" s="154"/>
      <c r="DO73" s="154"/>
      <c r="DP73" s="154"/>
      <c r="DQ73" s="154"/>
      <c r="DR73" s="154"/>
      <c r="DS73" s="154"/>
      <c r="DT73" s="154"/>
      <c r="DU73" s="154"/>
      <c r="DV73" s="154"/>
      <c r="DW73" s="154"/>
      <c r="DX73" s="155"/>
      <c r="DY73" s="12"/>
    </row>
    <row r="74" spans="1:138" s="5" customFormat="1" ht="52.5" customHeight="1" x14ac:dyDescent="0.2">
      <c r="A74" s="119" t="s">
        <v>111</v>
      </c>
      <c r="B74" s="121"/>
      <c r="C74" s="121"/>
      <c r="D74" s="121"/>
      <c r="E74" s="121"/>
      <c r="F74" s="121"/>
      <c r="G74" s="121"/>
      <c r="H74" s="121"/>
      <c r="I74" s="122"/>
      <c r="J74" s="24"/>
      <c r="K74" s="115" t="s">
        <v>161</v>
      </c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23"/>
      <c r="BI74" s="109" t="s">
        <v>4</v>
      </c>
      <c r="BJ74" s="110"/>
      <c r="BK74" s="110"/>
      <c r="BL74" s="110"/>
      <c r="BM74" s="110"/>
      <c r="BN74" s="110"/>
      <c r="BO74" s="110"/>
      <c r="BP74" s="110"/>
      <c r="BQ74" s="110"/>
      <c r="BR74" s="110"/>
      <c r="BS74" s="111"/>
      <c r="BT74" s="109">
        <v>6744.07</v>
      </c>
      <c r="BU74" s="110"/>
      <c r="BV74" s="110"/>
      <c r="BW74" s="110"/>
      <c r="BX74" s="110"/>
      <c r="BY74" s="110"/>
      <c r="BZ74" s="110"/>
      <c r="CA74" s="110"/>
      <c r="CB74" s="110"/>
      <c r="CC74" s="111"/>
      <c r="CD74" s="109"/>
      <c r="CE74" s="110"/>
      <c r="CF74" s="110"/>
      <c r="CG74" s="110"/>
      <c r="CH74" s="110"/>
      <c r="CI74" s="110"/>
      <c r="CJ74" s="110"/>
      <c r="CK74" s="110"/>
      <c r="CL74" s="110"/>
      <c r="CM74" s="111"/>
      <c r="CN74" s="133"/>
      <c r="CO74" s="125"/>
      <c r="CP74" s="125"/>
      <c r="CQ74" s="125"/>
      <c r="CR74" s="125"/>
      <c r="CS74" s="125"/>
      <c r="CT74" s="125"/>
      <c r="CU74" s="125"/>
      <c r="CV74" s="125"/>
      <c r="CW74" s="126"/>
      <c r="CX74" s="127"/>
      <c r="CY74" s="128"/>
      <c r="CZ74" s="128"/>
      <c r="DA74" s="128"/>
      <c r="DB74" s="128"/>
      <c r="DC74" s="128"/>
      <c r="DD74" s="128"/>
      <c r="DE74" s="128"/>
      <c r="DF74" s="128"/>
      <c r="DG74" s="129"/>
      <c r="DH74" s="153"/>
      <c r="DI74" s="154"/>
      <c r="DJ74" s="154"/>
      <c r="DK74" s="154"/>
      <c r="DL74" s="154"/>
      <c r="DM74" s="154"/>
      <c r="DN74" s="154"/>
      <c r="DO74" s="154"/>
      <c r="DP74" s="154"/>
      <c r="DQ74" s="154"/>
      <c r="DR74" s="154"/>
      <c r="DS74" s="154"/>
      <c r="DT74" s="154"/>
      <c r="DU74" s="154"/>
      <c r="DV74" s="154"/>
      <c r="DW74" s="154"/>
      <c r="DX74" s="155"/>
      <c r="DY74" s="12"/>
    </row>
    <row r="75" spans="1:138" s="5" customFormat="1" ht="48" customHeight="1" x14ac:dyDescent="0.2">
      <c r="A75" s="119" t="s">
        <v>14</v>
      </c>
      <c r="B75" s="121"/>
      <c r="C75" s="121"/>
      <c r="D75" s="121"/>
      <c r="E75" s="121"/>
      <c r="F75" s="121"/>
      <c r="G75" s="121"/>
      <c r="H75" s="121"/>
      <c r="I75" s="122"/>
      <c r="J75" s="24"/>
      <c r="K75" s="115" t="s">
        <v>24</v>
      </c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50"/>
      <c r="BI75" s="109" t="s">
        <v>4</v>
      </c>
      <c r="BJ75" s="110"/>
      <c r="BK75" s="110"/>
      <c r="BL75" s="110"/>
      <c r="BM75" s="110"/>
      <c r="BN75" s="110"/>
      <c r="BO75" s="110"/>
      <c r="BP75" s="110"/>
      <c r="BQ75" s="110"/>
      <c r="BR75" s="110"/>
      <c r="BS75" s="111"/>
      <c r="BT75" s="109"/>
      <c r="BU75" s="110"/>
      <c r="BV75" s="110"/>
      <c r="BW75" s="110"/>
      <c r="BX75" s="110"/>
      <c r="BY75" s="110"/>
      <c r="BZ75" s="110"/>
      <c r="CA75" s="110"/>
      <c r="CB75" s="110"/>
      <c r="CC75" s="111"/>
      <c r="CD75" s="109"/>
      <c r="CE75" s="110"/>
      <c r="CF75" s="110"/>
      <c r="CG75" s="110"/>
      <c r="CH75" s="110"/>
      <c r="CI75" s="110"/>
      <c r="CJ75" s="110"/>
      <c r="CK75" s="110"/>
      <c r="CL75" s="110"/>
      <c r="CM75" s="111"/>
      <c r="DH75" s="153"/>
      <c r="DI75" s="154"/>
      <c r="DJ75" s="154"/>
      <c r="DK75" s="154"/>
      <c r="DL75" s="154"/>
      <c r="DM75" s="154"/>
      <c r="DN75" s="154"/>
      <c r="DO75" s="154"/>
      <c r="DP75" s="154"/>
      <c r="DQ75" s="154"/>
      <c r="DR75" s="154"/>
      <c r="DS75" s="154"/>
      <c r="DT75" s="154"/>
      <c r="DU75" s="154"/>
      <c r="DV75" s="154"/>
      <c r="DW75" s="154"/>
      <c r="DX75" s="155"/>
      <c r="DY75" s="12"/>
    </row>
    <row r="76" spans="1:138" s="5" customFormat="1" ht="50.25" customHeight="1" x14ac:dyDescent="0.2">
      <c r="A76" s="119" t="s">
        <v>15</v>
      </c>
      <c r="B76" s="121"/>
      <c r="C76" s="121"/>
      <c r="D76" s="121"/>
      <c r="E76" s="121"/>
      <c r="F76" s="121"/>
      <c r="G76" s="121"/>
      <c r="H76" s="121"/>
      <c r="I76" s="122"/>
      <c r="J76" s="24"/>
      <c r="K76" s="115" t="s">
        <v>63</v>
      </c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23"/>
      <c r="BI76" s="109" t="s">
        <v>4</v>
      </c>
      <c r="BJ76" s="110"/>
      <c r="BK76" s="110"/>
      <c r="BL76" s="110"/>
      <c r="BM76" s="110"/>
      <c r="BN76" s="110"/>
      <c r="BO76" s="110"/>
      <c r="BP76" s="110"/>
      <c r="BQ76" s="110"/>
      <c r="BR76" s="110"/>
      <c r="BS76" s="111"/>
      <c r="BT76" s="109"/>
      <c r="BU76" s="110"/>
      <c r="BV76" s="110"/>
      <c r="BW76" s="110"/>
      <c r="BX76" s="110"/>
      <c r="BY76" s="110"/>
      <c r="BZ76" s="110"/>
      <c r="CA76" s="110"/>
      <c r="CB76" s="110"/>
      <c r="CC76" s="111"/>
      <c r="CD76" s="109"/>
      <c r="CE76" s="110"/>
      <c r="CF76" s="110"/>
      <c r="CG76" s="110"/>
      <c r="CH76" s="110"/>
      <c r="CI76" s="110"/>
      <c r="CJ76" s="110"/>
      <c r="CK76" s="110"/>
      <c r="CL76" s="110"/>
      <c r="CM76" s="111"/>
      <c r="CN76" s="112"/>
      <c r="CO76" s="110"/>
      <c r="CP76" s="110"/>
      <c r="CQ76" s="110"/>
      <c r="CR76" s="110"/>
      <c r="CS76" s="110"/>
      <c r="CT76" s="110"/>
      <c r="CU76" s="110"/>
      <c r="CV76" s="110"/>
      <c r="CW76" s="111"/>
      <c r="CX76" s="127"/>
      <c r="CY76" s="128"/>
      <c r="CZ76" s="128"/>
      <c r="DA76" s="128"/>
      <c r="DB76" s="128"/>
      <c r="DC76" s="128"/>
      <c r="DD76" s="128"/>
      <c r="DE76" s="128"/>
      <c r="DF76" s="128"/>
      <c r="DG76" s="129"/>
      <c r="DH76" s="153"/>
      <c r="DI76" s="154"/>
      <c r="DJ76" s="154"/>
      <c r="DK76" s="154"/>
      <c r="DL76" s="154"/>
      <c r="DM76" s="154"/>
      <c r="DN76" s="154"/>
      <c r="DO76" s="154"/>
      <c r="DP76" s="154"/>
      <c r="DQ76" s="154"/>
      <c r="DR76" s="154"/>
      <c r="DS76" s="154"/>
      <c r="DT76" s="154"/>
      <c r="DU76" s="154"/>
      <c r="DV76" s="154"/>
      <c r="DW76" s="154"/>
      <c r="DX76" s="155"/>
      <c r="DY76" s="12"/>
    </row>
    <row r="77" spans="1:138" s="5" customFormat="1" ht="36" customHeight="1" x14ac:dyDescent="0.2">
      <c r="A77" s="119" t="s">
        <v>16</v>
      </c>
      <c r="B77" s="121"/>
      <c r="C77" s="121"/>
      <c r="D77" s="121"/>
      <c r="E77" s="121"/>
      <c r="F77" s="121"/>
      <c r="G77" s="121"/>
      <c r="H77" s="121"/>
      <c r="I77" s="122"/>
      <c r="J77" s="24"/>
      <c r="K77" s="115" t="s">
        <v>64</v>
      </c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50"/>
      <c r="BI77" s="109" t="s">
        <v>4</v>
      </c>
      <c r="BJ77" s="110"/>
      <c r="BK77" s="110"/>
      <c r="BL77" s="110"/>
      <c r="BM77" s="110"/>
      <c r="BN77" s="110"/>
      <c r="BO77" s="110"/>
      <c r="BP77" s="110"/>
      <c r="BQ77" s="110"/>
      <c r="BR77" s="110"/>
      <c r="BS77" s="111"/>
      <c r="BT77" s="109">
        <v>24058.78</v>
      </c>
      <c r="BU77" s="110"/>
      <c r="BV77" s="110"/>
      <c r="BW77" s="110"/>
      <c r="BX77" s="110"/>
      <c r="BY77" s="110"/>
      <c r="BZ77" s="110"/>
      <c r="CA77" s="110"/>
      <c r="CB77" s="110"/>
      <c r="CC77" s="111"/>
      <c r="CD77" s="109">
        <v>43148.072</v>
      </c>
      <c r="CE77" s="110"/>
      <c r="CF77" s="110"/>
      <c r="CG77" s="110"/>
      <c r="CH77" s="110"/>
      <c r="CI77" s="110"/>
      <c r="CJ77" s="110"/>
      <c r="CK77" s="110"/>
      <c r="CL77" s="110"/>
      <c r="CM77" s="111"/>
      <c r="CN77" s="112">
        <v>112574.71</v>
      </c>
      <c r="CO77" s="110"/>
      <c r="CP77" s="110"/>
      <c r="CQ77" s="110"/>
      <c r="CR77" s="110"/>
      <c r="CS77" s="110"/>
      <c r="CT77" s="110"/>
      <c r="CU77" s="110"/>
      <c r="CV77" s="110"/>
      <c r="CW77" s="111"/>
      <c r="CX77" s="231">
        <v>89535.407000000007</v>
      </c>
      <c r="CY77" s="232"/>
      <c r="CZ77" s="232"/>
      <c r="DA77" s="232"/>
      <c r="DB77" s="232"/>
      <c r="DC77" s="232"/>
      <c r="DD77" s="232"/>
      <c r="DE77" s="232"/>
      <c r="DF77" s="232"/>
      <c r="DG77" s="233"/>
      <c r="DH77" s="153"/>
      <c r="DI77" s="154"/>
      <c r="DJ77" s="154"/>
      <c r="DK77" s="154"/>
      <c r="DL77" s="154"/>
      <c r="DM77" s="154"/>
      <c r="DN77" s="154"/>
      <c r="DO77" s="154"/>
      <c r="DP77" s="154"/>
      <c r="DQ77" s="154"/>
      <c r="DR77" s="154"/>
      <c r="DS77" s="154"/>
      <c r="DT77" s="154"/>
      <c r="DU77" s="154"/>
      <c r="DV77" s="154"/>
      <c r="DW77" s="154"/>
      <c r="DX77" s="155"/>
      <c r="DY77" s="15"/>
    </row>
    <row r="78" spans="1:138" s="5" customFormat="1" ht="36" customHeight="1" x14ac:dyDescent="0.2">
      <c r="A78" s="119" t="s">
        <v>6</v>
      </c>
      <c r="B78" s="121"/>
      <c r="C78" s="121"/>
      <c r="D78" s="121"/>
      <c r="E78" s="121"/>
      <c r="F78" s="121"/>
      <c r="G78" s="121"/>
      <c r="H78" s="121"/>
      <c r="I78" s="122"/>
      <c r="J78" s="24"/>
      <c r="K78" s="115" t="s">
        <v>112</v>
      </c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23"/>
      <c r="BI78" s="109" t="s">
        <v>65</v>
      </c>
      <c r="BJ78" s="110"/>
      <c r="BK78" s="110"/>
      <c r="BL78" s="110"/>
      <c r="BM78" s="110"/>
      <c r="BN78" s="110"/>
      <c r="BO78" s="110"/>
      <c r="BP78" s="110"/>
      <c r="BQ78" s="110"/>
      <c r="BR78" s="110"/>
      <c r="BS78" s="111"/>
      <c r="BT78" s="109">
        <v>8443.89</v>
      </c>
      <c r="BU78" s="110"/>
      <c r="BV78" s="110"/>
      <c r="BW78" s="110"/>
      <c r="BX78" s="110"/>
      <c r="BY78" s="110"/>
      <c r="BZ78" s="110"/>
      <c r="CA78" s="110"/>
      <c r="CB78" s="110"/>
      <c r="CC78" s="111"/>
      <c r="CD78" s="109">
        <v>17009.93</v>
      </c>
      <c r="CE78" s="110"/>
      <c r="CF78" s="110"/>
      <c r="CG78" s="110"/>
      <c r="CH78" s="110"/>
      <c r="CI78" s="110"/>
      <c r="CJ78" s="110"/>
      <c r="CK78" s="110"/>
      <c r="CL78" s="110"/>
      <c r="CM78" s="111"/>
      <c r="CN78" s="112"/>
      <c r="CO78" s="110"/>
      <c r="CP78" s="110"/>
      <c r="CQ78" s="110"/>
      <c r="CR78" s="110"/>
      <c r="CS78" s="110"/>
      <c r="CT78" s="110"/>
      <c r="CU78" s="110"/>
      <c r="CV78" s="110"/>
      <c r="CW78" s="111"/>
      <c r="CX78" s="127"/>
      <c r="CY78" s="165"/>
      <c r="CZ78" s="165"/>
      <c r="DA78" s="165"/>
      <c r="DB78" s="165"/>
      <c r="DC78" s="165"/>
      <c r="DD78" s="165"/>
      <c r="DE78" s="165"/>
      <c r="DF78" s="165"/>
      <c r="DG78" s="166"/>
      <c r="DH78" s="153"/>
      <c r="DI78" s="154"/>
      <c r="DJ78" s="154"/>
      <c r="DK78" s="154"/>
      <c r="DL78" s="154"/>
      <c r="DM78" s="154"/>
      <c r="DN78" s="154"/>
      <c r="DO78" s="154"/>
      <c r="DP78" s="154"/>
      <c r="DQ78" s="154"/>
      <c r="DR78" s="154"/>
      <c r="DS78" s="154"/>
      <c r="DT78" s="154"/>
      <c r="DU78" s="154"/>
      <c r="DV78" s="154"/>
      <c r="DW78" s="154"/>
      <c r="DX78" s="155"/>
      <c r="DY78" s="12"/>
    </row>
    <row r="79" spans="1:138" s="5" customFormat="1" ht="57.75" customHeight="1" x14ac:dyDescent="0.2">
      <c r="A79" s="119" t="s">
        <v>46</v>
      </c>
      <c r="B79" s="121"/>
      <c r="C79" s="121"/>
      <c r="D79" s="121"/>
      <c r="E79" s="121"/>
      <c r="F79" s="121"/>
      <c r="G79" s="121"/>
      <c r="H79" s="121"/>
      <c r="I79" s="122"/>
      <c r="J79" s="24"/>
      <c r="K79" s="115" t="s">
        <v>113</v>
      </c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50"/>
      <c r="BI79" s="109" t="s">
        <v>4</v>
      </c>
      <c r="BJ79" s="110"/>
      <c r="BK79" s="110"/>
      <c r="BL79" s="110"/>
      <c r="BM79" s="110"/>
      <c r="BN79" s="110"/>
      <c r="BO79" s="110"/>
      <c r="BP79" s="110"/>
      <c r="BQ79" s="110"/>
      <c r="BR79" s="110"/>
      <c r="BS79" s="111"/>
      <c r="BT79" s="109">
        <v>2249.9899999999998</v>
      </c>
      <c r="BU79" s="110"/>
      <c r="BV79" s="110"/>
      <c r="BW79" s="110"/>
      <c r="BX79" s="110"/>
      <c r="BY79" s="110"/>
      <c r="BZ79" s="110"/>
      <c r="CA79" s="110"/>
      <c r="CB79" s="110"/>
      <c r="CC79" s="111"/>
      <c r="CD79" s="162">
        <f>CD77/CD78*1000</f>
        <v>2536.6401860560272</v>
      </c>
      <c r="CE79" s="163"/>
      <c r="CF79" s="163"/>
      <c r="CG79" s="163"/>
      <c r="CH79" s="163"/>
      <c r="CI79" s="163"/>
      <c r="CJ79" s="163"/>
      <c r="CK79" s="163"/>
      <c r="CL79" s="163"/>
      <c r="CM79" s="164"/>
      <c r="CN79" s="112"/>
      <c r="CO79" s="113"/>
      <c r="CP79" s="113"/>
      <c r="CQ79" s="113"/>
      <c r="CR79" s="113"/>
      <c r="CS79" s="113"/>
      <c r="CT79" s="113"/>
      <c r="CU79" s="113"/>
      <c r="CV79" s="113"/>
      <c r="CW79" s="114"/>
      <c r="CX79" s="127"/>
      <c r="CY79" s="165"/>
      <c r="CZ79" s="165"/>
      <c r="DA79" s="165"/>
      <c r="DB79" s="165"/>
      <c r="DC79" s="165"/>
      <c r="DD79" s="165"/>
      <c r="DE79" s="165"/>
      <c r="DF79" s="165"/>
      <c r="DG79" s="166"/>
      <c r="DH79" s="153"/>
      <c r="DI79" s="154"/>
      <c r="DJ79" s="154"/>
      <c r="DK79" s="154"/>
      <c r="DL79" s="154"/>
      <c r="DM79" s="154"/>
      <c r="DN79" s="154"/>
      <c r="DO79" s="154"/>
      <c r="DP79" s="154"/>
      <c r="DQ79" s="154"/>
      <c r="DR79" s="154"/>
      <c r="DS79" s="154"/>
      <c r="DT79" s="154"/>
      <c r="DU79" s="154"/>
      <c r="DV79" s="154"/>
      <c r="DW79" s="154"/>
      <c r="DX79" s="155"/>
      <c r="DY79" s="12"/>
    </row>
    <row r="80" spans="1:138" s="5" customFormat="1" ht="63.75" customHeight="1" x14ac:dyDescent="0.2">
      <c r="A80" s="119" t="s">
        <v>25</v>
      </c>
      <c r="B80" s="121"/>
      <c r="C80" s="121"/>
      <c r="D80" s="121"/>
      <c r="E80" s="121"/>
      <c r="F80" s="121"/>
      <c r="G80" s="121"/>
      <c r="H80" s="121"/>
      <c r="I80" s="122"/>
      <c r="J80" s="24"/>
      <c r="K80" s="115" t="s">
        <v>67</v>
      </c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50"/>
      <c r="BI80" s="109" t="s">
        <v>37</v>
      </c>
      <c r="BJ80" s="110"/>
      <c r="BK80" s="110"/>
      <c r="BL80" s="110"/>
      <c r="BM80" s="110"/>
      <c r="BN80" s="110"/>
      <c r="BO80" s="110"/>
      <c r="BP80" s="110"/>
      <c r="BQ80" s="110"/>
      <c r="BR80" s="110"/>
      <c r="BS80" s="111"/>
      <c r="BT80" s="109" t="s">
        <v>37</v>
      </c>
      <c r="BU80" s="110"/>
      <c r="BV80" s="110"/>
      <c r="BW80" s="110"/>
      <c r="BX80" s="110"/>
      <c r="BY80" s="110"/>
      <c r="BZ80" s="110"/>
      <c r="CA80" s="110"/>
      <c r="CB80" s="110"/>
      <c r="CC80" s="111"/>
      <c r="CD80" s="109" t="s">
        <v>37</v>
      </c>
      <c r="CE80" s="110"/>
      <c r="CF80" s="110"/>
      <c r="CG80" s="110"/>
      <c r="CH80" s="110"/>
      <c r="CI80" s="110"/>
      <c r="CJ80" s="110"/>
      <c r="CK80" s="110"/>
      <c r="CL80" s="110"/>
      <c r="CM80" s="111"/>
      <c r="CN80" s="112"/>
      <c r="CO80" s="110"/>
      <c r="CP80" s="110"/>
      <c r="CQ80" s="110"/>
      <c r="CR80" s="110"/>
      <c r="CS80" s="110"/>
      <c r="CT80" s="110"/>
      <c r="CU80" s="110"/>
      <c r="CV80" s="110"/>
      <c r="CW80" s="111"/>
      <c r="CX80" s="127"/>
      <c r="CY80" s="128"/>
      <c r="CZ80" s="128"/>
      <c r="DA80" s="128"/>
      <c r="DB80" s="128"/>
      <c r="DC80" s="128"/>
      <c r="DD80" s="128"/>
      <c r="DE80" s="128"/>
      <c r="DF80" s="128"/>
      <c r="DG80" s="129"/>
      <c r="DH80" s="159" t="s">
        <v>37</v>
      </c>
      <c r="DI80" s="160"/>
      <c r="DJ80" s="160"/>
      <c r="DK80" s="160"/>
      <c r="DL80" s="160"/>
      <c r="DM80" s="160"/>
      <c r="DN80" s="160"/>
      <c r="DO80" s="160"/>
      <c r="DP80" s="160"/>
      <c r="DQ80" s="160"/>
      <c r="DR80" s="160"/>
      <c r="DS80" s="160"/>
      <c r="DT80" s="160"/>
      <c r="DU80" s="160"/>
      <c r="DV80" s="160"/>
      <c r="DW80" s="160"/>
      <c r="DX80" s="161"/>
      <c r="DY80" s="12"/>
    </row>
    <row r="81" spans="1:138" s="5" customFormat="1" ht="32.25" customHeight="1" x14ac:dyDescent="0.2">
      <c r="A81" s="119" t="s">
        <v>5</v>
      </c>
      <c r="B81" s="121"/>
      <c r="C81" s="121"/>
      <c r="D81" s="121"/>
      <c r="E81" s="121"/>
      <c r="F81" s="121"/>
      <c r="G81" s="121"/>
      <c r="H81" s="121"/>
      <c r="I81" s="122"/>
      <c r="J81" s="24"/>
      <c r="K81" s="115" t="s">
        <v>68</v>
      </c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23"/>
      <c r="BI81" s="124" t="s">
        <v>69</v>
      </c>
      <c r="BJ81" s="125"/>
      <c r="BK81" s="125"/>
      <c r="BL81" s="125"/>
      <c r="BM81" s="125"/>
      <c r="BN81" s="125"/>
      <c r="BO81" s="125"/>
      <c r="BP81" s="125"/>
      <c r="BQ81" s="125"/>
      <c r="BR81" s="125"/>
      <c r="BS81" s="126"/>
      <c r="BT81" s="124">
        <v>2308</v>
      </c>
      <c r="BU81" s="125"/>
      <c r="BV81" s="125"/>
      <c r="BW81" s="125"/>
      <c r="BX81" s="125"/>
      <c r="BY81" s="125"/>
      <c r="BZ81" s="125"/>
      <c r="CA81" s="125"/>
      <c r="CB81" s="125"/>
      <c r="CC81" s="126"/>
      <c r="CD81" s="124">
        <v>2308</v>
      </c>
      <c r="CE81" s="125"/>
      <c r="CF81" s="125"/>
      <c r="CG81" s="125"/>
      <c r="CH81" s="125"/>
      <c r="CI81" s="125"/>
      <c r="CJ81" s="125"/>
      <c r="CK81" s="125"/>
      <c r="CL81" s="125"/>
      <c r="CM81" s="126"/>
      <c r="CN81" s="133">
        <v>5458</v>
      </c>
      <c r="CO81" s="125"/>
      <c r="CP81" s="125"/>
      <c r="CQ81" s="125"/>
      <c r="CR81" s="125"/>
      <c r="CS81" s="125"/>
      <c r="CT81" s="125"/>
      <c r="CU81" s="125"/>
      <c r="CV81" s="125"/>
      <c r="CW81" s="126"/>
      <c r="CX81" s="133">
        <v>5458</v>
      </c>
      <c r="CY81" s="125"/>
      <c r="CZ81" s="125"/>
      <c r="DA81" s="125"/>
      <c r="DB81" s="125"/>
      <c r="DC81" s="125"/>
      <c r="DD81" s="125"/>
      <c r="DE81" s="125"/>
      <c r="DF81" s="125"/>
      <c r="DG81" s="126"/>
      <c r="DH81" s="153"/>
      <c r="DI81" s="154"/>
      <c r="DJ81" s="154"/>
      <c r="DK81" s="154"/>
      <c r="DL81" s="154"/>
      <c r="DM81" s="154"/>
      <c r="DN81" s="154"/>
      <c r="DO81" s="154"/>
      <c r="DP81" s="154"/>
      <c r="DQ81" s="154"/>
      <c r="DR81" s="154"/>
      <c r="DS81" s="154"/>
      <c r="DT81" s="154"/>
      <c r="DU81" s="154"/>
      <c r="DV81" s="154"/>
      <c r="DW81" s="154"/>
      <c r="DX81" s="155"/>
      <c r="DY81" s="12"/>
    </row>
    <row r="82" spans="1:138" s="5" customFormat="1" ht="21" customHeight="1" x14ac:dyDescent="0.2">
      <c r="A82" s="119" t="s">
        <v>70</v>
      </c>
      <c r="B82" s="121"/>
      <c r="C82" s="121"/>
      <c r="D82" s="121"/>
      <c r="E82" s="121"/>
      <c r="F82" s="121"/>
      <c r="G82" s="121"/>
      <c r="H82" s="121"/>
      <c r="I82" s="122"/>
      <c r="J82" s="24"/>
      <c r="K82" s="115" t="s">
        <v>71</v>
      </c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50"/>
      <c r="BI82" s="124" t="s">
        <v>72</v>
      </c>
      <c r="BJ82" s="125"/>
      <c r="BK82" s="125"/>
      <c r="BL82" s="125"/>
      <c r="BM82" s="125"/>
      <c r="BN82" s="125"/>
      <c r="BO82" s="125"/>
      <c r="BP82" s="125"/>
      <c r="BQ82" s="125"/>
      <c r="BR82" s="125"/>
      <c r="BS82" s="126"/>
      <c r="BT82" s="124">
        <f>BT83+BT84+BT85</f>
        <v>159.19999999999999</v>
      </c>
      <c r="BU82" s="125"/>
      <c r="BV82" s="125"/>
      <c r="BW82" s="125"/>
      <c r="BX82" s="125"/>
      <c r="BY82" s="125"/>
      <c r="BZ82" s="125"/>
      <c r="CA82" s="125"/>
      <c r="CB82" s="125"/>
      <c r="CC82" s="126"/>
      <c r="CD82" s="124">
        <f>CD83+CD84+CD85</f>
        <v>161.62</v>
      </c>
      <c r="CE82" s="125"/>
      <c r="CF82" s="125"/>
      <c r="CG82" s="125"/>
      <c r="CH82" s="125"/>
      <c r="CI82" s="125"/>
      <c r="CJ82" s="125"/>
      <c r="CK82" s="125"/>
      <c r="CL82" s="125"/>
      <c r="CM82" s="126"/>
      <c r="CN82" s="133">
        <f>CX82</f>
        <v>274.64</v>
      </c>
      <c r="CO82" s="125"/>
      <c r="CP82" s="125"/>
      <c r="CQ82" s="125"/>
      <c r="CR82" s="125"/>
      <c r="CS82" s="125"/>
      <c r="CT82" s="125"/>
      <c r="CU82" s="125"/>
      <c r="CV82" s="125"/>
      <c r="CW82" s="126"/>
      <c r="CX82" s="133">
        <f>CX83+CX84+CX85</f>
        <v>274.64</v>
      </c>
      <c r="CY82" s="125"/>
      <c r="CZ82" s="125"/>
      <c r="DA82" s="125"/>
      <c r="DB82" s="125"/>
      <c r="DC82" s="125"/>
      <c r="DD82" s="125"/>
      <c r="DE82" s="125"/>
      <c r="DF82" s="125"/>
      <c r="DG82" s="126"/>
      <c r="DH82" s="153"/>
      <c r="DI82" s="154"/>
      <c r="DJ82" s="154"/>
      <c r="DK82" s="154"/>
      <c r="DL82" s="154"/>
      <c r="DM82" s="154"/>
      <c r="DN82" s="154"/>
      <c r="DO82" s="154"/>
      <c r="DP82" s="154"/>
      <c r="DQ82" s="154"/>
      <c r="DR82" s="154"/>
      <c r="DS82" s="154"/>
      <c r="DT82" s="154"/>
      <c r="DU82" s="154"/>
      <c r="DV82" s="154"/>
      <c r="DW82" s="154"/>
      <c r="DX82" s="155"/>
      <c r="DY82" s="12"/>
    </row>
    <row r="83" spans="1:138" s="5" customFormat="1" ht="33" customHeight="1" x14ac:dyDescent="0.2">
      <c r="A83" s="119" t="s">
        <v>119</v>
      </c>
      <c r="B83" s="121"/>
      <c r="C83" s="121"/>
      <c r="D83" s="121"/>
      <c r="E83" s="121"/>
      <c r="F83" s="121"/>
      <c r="G83" s="121"/>
      <c r="H83" s="121"/>
      <c r="I83" s="122"/>
      <c r="J83" s="24"/>
      <c r="K83" s="115" t="s">
        <v>142</v>
      </c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23"/>
      <c r="BI83" s="124" t="s">
        <v>72</v>
      </c>
      <c r="BJ83" s="125"/>
      <c r="BK83" s="125"/>
      <c r="BL83" s="125"/>
      <c r="BM83" s="125"/>
      <c r="BN83" s="125"/>
      <c r="BO83" s="125"/>
      <c r="BP83" s="125"/>
      <c r="BQ83" s="125"/>
      <c r="BR83" s="125"/>
      <c r="BS83" s="126"/>
      <c r="BT83" s="156">
        <v>114</v>
      </c>
      <c r="BU83" s="157"/>
      <c r="BV83" s="157"/>
      <c r="BW83" s="157"/>
      <c r="BX83" s="157"/>
      <c r="BY83" s="157"/>
      <c r="BZ83" s="157"/>
      <c r="CA83" s="157"/>
      <c r="CB83" s="157"/>
      <c r="CC83" s="158"/>
      <c r="CD83" s="124">
        <v>114</v>
      </c>
      <c r="CE83" s="125"/>
      <c r="CF83" s="125"/>
      <c r="CG83" s="125"/>
      <c r="CH83" s="125"/>
      <c r="CI83" s="125"/>
      <c r="CJ83" s="125"/>
      <c r="CK83" s="125"/>
      <c r="CL83" s="125"/>
      <c r="CM83" s="126"/>
      <c r="CN83" s="133">
        <f t="shared" ref="CN83:CN85" si="0">CX83</f>
        <v>128</v>
      </c>
      <c r="CO83" s="125"/>
      <c r="CP83" s="125"/>
      <c r="CQ83" s="125"/>
      <c r="CR83" s="125"/>
      <c r="CS83" s="125"/>
      <c r="CT83" s="125"/>
      <c r="CU83" s="125"/>
      <c r="CV83" s="125"/>
      <c r="CW83" s="126"/>
      <c r="CX83" s="124">
        <f>32*4</f>
        <v>128</v>
      </c>
      <c r="CY83" s="125"/>
      <c r="CZ83" s="125"/>
      <c r="DA83" s="125"/>
      <c r="DB83" s="125"/>
      <c r="DC83" s="125"/>
      <c r="DD83" s="125"/>
      <c r="DE83" s="125"/>
      <c r="DF83" s="125"/>
      <c r="DG83" s="126"/>
      <c r="DH83" s="153"/>
      <c r="DI83" s="154"/>
      <c r="DJ83" s="154"/>
      <c r="DK83" s="154"/>
      <c r="DL83" s="154"/>
      <c r="DM83" s="154"/>
      <c r="DN83" s="154"/>
      <c r="DO83" s="154"/>
      <c r="DP83" s="154"/>
      <c r="DQ83" s="154"/>
      <c r="DR83" s="154"/>
      <c r="DS83" s="154"/>
      <c r="DT83" s="154"/>
      <c r="DU83" s="154"/>
      <c r="DV83" s="154"/>
      <c r="DW83" s="154"/>
      <c r="DX83" s="155"/>
      <c r="DY83" s="12"/>
    </row>
    <row r="84" spans="1:138" s="5" customFormat="1" ht="34.5" customHeight="1" x14ac:dyDescent="0.2">
      <c r="A84" s="119" t="s">
        <v>139</v>
      </c>
      <c r="B84" s="121"/>
      <c r="C84" s="121"/>
      <c r="D84" s="121"/>
      <c r="E84" s="121"/>
      <c r="F84" s="121"/>
      <c r="G84" s="121"/>
      <c r="H84" s="121"/>
      <c r="I84" s="122"/>
      <c r="J84" s="24"/>
      <c r="K84" s="115" t="s">
        <v>143</v>
      </c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23"/>
      <c r="BI84" s="124" t="s">
        <v>72</v>
      </c>
      <c r="BJ84" s="125"/>
      <c r="BK84" s="125"/>
      <c r="BL84" s="125"/>
      <c r="BM84" s="125"/>
      <c r="BN84" s="125"/>
      <c r="BO84" s="125"/>
      <c r="BP84" s="125"/>
      <c r="BQ84" s="125"/>
      <c r="BR84" s="125"/>
      <c r="BS84" s="126"/>
      <c r="BT84" s="156">
        <v>6.5</v>
      </c>
      <c r="BU84" s="157"/>
      <c r="BV84" s="157"/>
      <c r="BW84" s="157"/>
      <c r="BX84" s="157"/>
      <c r="BY84" s="157"/>
      <c r="BZ84" s="157"/>
      <c r="CA84" s="157"/>
      <c r="CB84" s="157"/>
      <c r="CC84" s="158"/>
      <c r="CD84" s="124">
        <v>6.5</v>
      </c>
      <c r="CE84" s="125"/>
      <c r="CF84" s="125"/>
      <c r="CG84" s="125"/>
      <c r="CH84" s="125"/>
      <c r="CI84" s="125"/>
      <c r="CJ84" s="125"/>
      <c r="CK84" s="125"/>
      <c r="CL84" s="125"/>
      <c r="CM84" s="126"/>
      <c r="CN84" s="133">
        <f t="shared" si="0"/>
        <v>18.5</v>
      </c>
      <c r="CO84" s="125"/>
      <c r="CP84" s="125"/>
      <c r="CQ84" s="125"/>
      <c r="CR84" s="125"/>
      <c r="CS84" s="125"/>
      <c r="CT84" s="125"/>
      <c r="CU84" s="125"/>
      <c r="CV84" s="125"/>
      <c r="CW84" s="126"/>
      <c r="CX84" s="124">
        <f>6.5+12</f>
        <v>18.5</v>
      </c>
      <c r="CY84" s="125"/>
      <c r="CZ84" s="125"/>
      <c r="DA84" s="125"/>
      <c r="DB84" s="125"/>
      <c r="DC84" s="125"/>
      <c r="DD84" s="125"/>
      <c r="DE84" s="125"/>
      <c r="DF84" s="125"/>
      <c r="DG84" s="126"/>
      <c r="DH84" s="153"/>
      <c r="DI84" s="154"/>
      <c r="DJ84" s="154"/>
      <c r="DK84" s="154"/>
      <c r="DL84" s="154"/>
      <c r="DM84" s="154"/>
      <c r="DN84" s="154"/>
      <c r="DO84" s="154"/>
      <c r="DP84" s="154"/>
      <c r="DQ84" s="154"/>
      <c r="DR84" s="154"/>
      <c r="DS84" s="154"/>
      <c r="DT84" s="154"/>
      <c r="DU84" s="154"/>
      <c r="DV84" s="154"/>
      <c r="DW84" s="154"/>
      <c r="DX84" s="155"/>
      <c r="DY84" s="12"/>
    </row>
    <row r="85" spans="1:138" s="5" customFormat="1" ht="30" customHeight="1" x14ac:dyDescent="0.2">
      <c r="A85" s="119" t="s">
        <v>140</v>
      </c>
      <c r="B85" s="121"/>
      <c r="C85" s="121"/>
      <c r="D85" s="121"/>
      <c r="E85" s="121"/>
      <c r="F85" s="121"/>
      <c r="G85" s="121"/>
      <c r="H85" s="121"/>
      <c r="I85" s="122"/>
      <c r="J85" s="24"/>
      <c r="K85" s="115" t="s">
        <v>120</v>
      </c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23"/>
      <c r="BI85" s="124" t="s">
        <v>72</v>
      </c>
      <c r="BJ85" s="125"/>
      <c r="BK85" s="125"/>
      <c r="BL85" s="125"/>
      <c r="BM85" s="125"/>
      <c r="BN85" s="125"/>
      <c r="BO85" s="125"/>
      <c r="BP85" s="125"/>
      <c r="BQ85" s="125"/>
      <c r="BR85" s="125"/>
      <c r="BS85" s="126"/>
      <c r="BT85" s="156">
        <f>34.461+4.239</f>
        <v>38.699999999999996</v>
      </c>
      <c r="BU85" s="157"/>
      <c r="BV85" s="157"/>
      <c r="BW85" s="157"/>
      <c r="BX85" s="157"/>
      <c r="BY85" s="157"/>
      <c r="BZ85" s="157"/>
      <c r="CA85" s="157"/>
      <c r="CB85" s="157"/>
      <c r="CC85" s="158"/>
      <c r="CD85" s="124">
        <v>41.12</v>
      </c>
      <c r="CE85" s="125"/>
      <c r="CF85" s="125"/>
      <c r="CG85" s="125"/>
      <c r="CH85" s="125"/>
      <c r="CI85" s="125"/>
      <c r="CJ85" s="125"/>
      <c r="CK85" s="125"/>
      <c r="CL85" s="125"/>
      <c r="CM85" s="126"/>
      <c r="CN85" s="133">
        <f t="shared" si="0"/>
        <v>128.13999999999999</v>
      </c>
      <c r="CO85" s="125"/>
      <c r="CP85" s="125"/>
      <c r="CQ85" s="125"/>
      <c r="CR85" s="125"/>
      <c r="CS85" s="125"/>
      <c r="CT85" s="125"/>
      <c r="CU85" s="125"/>
      <c r="CV85" s="125"/>
      <c r="CW85" s="126"/>
      <c r="CX85" s="124">
        <f>274.64-CX83-CX84</f>
        <v>128.13999999999999</v>
      </c>
      <c r="CY85" s="125"/>
      <c r="CZ85" s="125"/>
      <c r="DA85" s="125"/>
      <c r="DB85" s="125"/>
      <c r="DC85" s="125"/>
      <c r="DD85" s="125"/>
      <c r="DE85" s="125"/>
      <c r="DF85" s="125"/>
      <c r="DG85" s="126"/>
      <c r="DH85" s="153"/>
      <c r="DI85" s="154"/>
      <c r="DJ85" s="154"/>
      <c r="DK85" s="154"/>
      <c r="DL85" s="154"/>
      <c r="DM85" s="154"/>
      <c r="DN85" s="154"/>
      <c r="DO85" s="154"/>
      <c r="DP85" s="154"/>
      <c r="DQ85" s="154"/>
      <c r="DR85" s="154"/>
      <c r="DS85" s="154"/>
      <c r="DT85" s="154"/>
      <c r="DU85" s="154"/>
      <c r="DV85" s="154"/>
      <c r="DW85" s="154"/>
      <c r="DX85" s="155"/>
      <c r="DY85" s="12"/>
    </row>
    <row r="86" spans="1:138" s="5" customFormat="1" ht="33.75" customHeight="1" x14ac:dyDescent="0.2">
      <c r="A86" s="119" t="s">
        <v>141</v>
      </c>
      <c r="B86" s="121"/>
      <c r="C86" s="121"/>
      <c r="D86" s="121"/>
      <c r="E86" s="121"/>
      <c r="F86" s="121"/>
      <c r="G86" s="121"/>
      <c r="H86" s="121"/>
      <c r="I86" s="122"/>
      <c r="J86" s="24"/>
      <c r="K86" s="115" t="s">
        <v>144</v>
      </c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23"/>
      <c r="BI86" s="124" t="s">
        <v>72</v>
      </c>
      <c r="BJ86" s="125"/>
      <c r="BK86" s="125"/>
      <c r="BL86" s="125"/>
      <c r="BM86" s="125"/>
      <c r="BN86" s="125"/>
      <c r="BO86" s="125"/>
      <c r="BP86" s="125"/>
      <c r="BQ86" s="125"/>
      <c r="BR86" s="125"/>
      <c r="BS86" s="126"/>
      <c r="BT86" s="156"/>
      <c r="BU86" s="157"/>
      <c r="BV86" s="157"/>
      <c r="BW86" s="157"/>
      <c r="BX86" s="157"/>
      <c r="BY86" s="157"/>
      <c r="BZ86" s="157"/>
      <c r="CA86" s="157"/>
      <c r="CB86" s="157"/>
      <c r="CC86" s="158"/>
      <c r="CD86" s="124"/>
      <c r="CE86" s="125"/>
      <c r="CF86" s="125"/>
      <c r="CG86" s="125"/>
      <c r="CH86" s="125"/>
      <c r="CI86" s="125"/>
      <c r="CJ86" s="125"/>
      <c r="CK86" s="125"/>
      <c r="CL86" s="125"/>
      <c r="CM86" s="126"/>
      <c r="CN86" s="133"/>
      <c r="CO86" s="125"/>
      <c r="CP86" s="125"/>
      <c r="CQ86" s="125"/>
      <c r="CR86" s="125"/>
      <c r="CS86" s="125"/>
      <c r="CT86" s="125"/>
      <c r="CU86" s="125"/>
      <c r="CV86" s="125"/>
      <c r="CW86" s="126"/>
      <c r="CX86" s="133"/>
      <c r="CY86" s="125"/>
      <c r="CZ86" s="125"/>
      <c r="DA86" s="125"/>
      <c r="DB86" s="125"/>
      <c r="DC86" s="125"/>
      <c r="DD86" s="125"/>
      <c r="DE86" s="125"/>
      <c r="DF86" s="125"/>
      <c r="DG86" s="126"/>
      <c r="DH86" s="153"/>
      <c r="DI86" s="154"/>
      <c r="DJ86" s="154"/>
      <c r="DK86" s="154"/>
      <c r="DL86" s="154"/>
      <c r="DM86" s="154"/>
      <c r="DN86" s="154"/>
      <c r="DO86" s="154"/>
      <c r="DP86" s="154"/>
      <c r="DQ86" s="154"/>
      <c r="DR86" s="154"/>
      <c r="DS86" s="154"/>
      <c r="DT86" s="154"/>
      <c r="DU86" s="154"/>
      <c r="DV86" s="154"/>
      <c r="DW86" s="154"/>
      <c r="DX86" s="155"/>
      <c r="DY86" s="12"/>
    </row>
    <row r="87" spans="1:138" s="5" customFormat="1" ht="32.25" customHeight="1" x14ac:dyDescent="0.2">
      <c r="A87" s="119" t="s">
        <v>73</v>
      </c>
      <c r="B87" s="121"/>
      <c r="C87" s="121"/>
      <c r="D87" s="121"/>
      <c r="E87" s="121"/>
      <c r="F87" s="121"/>
      <c r="G87" s="121"/>
      <c r="H87" s="121"/>
      <c r="I87" s="122"/>
      <c r="J87" s="32"/>
      <c r="K87" s="123" t="s">
        <v>74</v>
      </c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31"/>
      <c r="BI87" s="124" t="s">
        <v>75</v>
      </c>
      <c r="BJ87" s="125"/>
      <c r="BK87" s="125"/>
      <c r="BL87" s="125"/>
      <c r="BM87" s="125"/>
      <c r="BN87" s="125"/>
      <c r="BO87" s="125"/>
      <c r="BP87" s="125"/>
      <c r="BQ87" s="125"/>
      <c r="BR87" s="125"/>
      <c r="BS87" s="126"/>
      <c r="BT87" s="124">
        <f>BT90+BT91</f>
        <v>418.48</v>
      </c>
      <c r="BU87" s="125"/>
      <c r="BV87" s="125"/>
      <c r="BW87" s="125"/>
      <c r="BX87" s="125"/>
      <c r="BY87" s="125"/>
      <c r="BZ87" s="125"/>
      <c r="CA87" s="125"/>
      <c r="CB87" s="125"/>
      <c r="CC87" s="126"/>
      <c r="CD87" s="124">
        <f>CD90+CD91</f>
        <v>446.11</v>
      </c>
      <c r="CE87" s="125"/>
      <c r="CF87" s="125"/>
      <c r="CG87" s="125"/>
      <c r="CH87" s="125"/>
      <c r="CI87" s="125"/>
      <c r="CJ87" s="125"/>
      <c r="CK87" s="125"/>
      <c r="CL87" s="125"/>
      <c r="CM87" s="126"/>
      <c r="CN87" s="133">
        <f>CN88+CN90+CN91+CL89</f>
        <v>1030.83</v>
      </c>
      <c r="CO87" s="125"/>
      <c r="CP87" s="125"/>
      <c r="CQ87" s="125"/>
      <c r="CR87" s="125"/>
      <c r="CS87" s="125"/>
      <c r="CT87" s="125"/>
      <c r="CU87" s="125"/>
      <c r="CV87" s="125"/>
      <c r="CW87" s="126"/>
      <c r="CX87" s="133">
        <f>CX88+CX90+CX91+CX89</f>
        <v>1033.4000000000001</v>
      </c>
      <c r="CY87" s="125"/>
      <c r="CZ87" s="125"/>
      <c r="DA87" s="125"/>
      <c r="DB87" s="125"/>
      <c r="DC87" s="125"/>
      <c r="DD87" s="125"/>
      <c r="DE87" s="125"/>
      <c r="DF87" s="125"/>
      <c r="DG87" s="126"/>
      <c r="DH87" s="130"/>
      <c r="DI87" s="131"/>
      <c r="DJ87" s="131"/>
      <c r="DK87" s="131"/>
      <c r="DL87" s="131"/>
      <c r="DM87" s="131"/>
      <c r="DN87" s="131"/>
      <c r="DO87" s="131"/>
      <c r="DP87" s="131"/>
      <c r="DQ87" s="131"/>
      <c r="DR87" s="131"/>
      <c r="DS87" s="131"/>
      <c r="DT87" s="131"/>
      <c r="DU87" s="131"/>
      <c r="DV87" s="131"/>
      <c r="DW87" s="131"/>
      <c r="DX87" s="132"/>
      <c r="DY87" s="18"/>
      <c r="DZ87" s="33"/>
      <c r="EA87" s="33"/>
    </row>
    <row r="88" spans="1:138" s="5" customFormat="1" ht="31.5" customHeight="1" x14ac:dyDescent="0.2">
      <c r="A88" s="119" t="s">
        <v>121</v>
      </c>
      <c r="B88" s="121"/>
      <c r="C88" s="121"/>
      <c r="D88" s="121"/>
      <c r="E88" s="121"/>
      <c r="F88" s="121"/>
      <c r="G88" s="121"/>
      <c r="H88" s="121"/>
      <c r="I88" s="122"/>
      <c r="J88" s="24"/>
      <c r="K88" s="123" t="s">
        <v>155</v>
      </c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50"/>
      <c r="BI88" s="124" t="s">
        <v>75</v>
      </c>
      <c r="BJ88" s="125"/>
      <c r="BK88" s="125"/>
      <c r="BL88" s="125"/>
      <c r="BM88" s="125"/>
      <c r="BN88" s="125"/>
      <c r="BO88" s="125"/>
      <c r="BP88" s="125"/>
      <c r="BQ88" s="125"/>
      <c r="BR88" s="125"/>
      <c r="BS88" s="126"/>
      <c r="BT88" s="101"/>
      <c r="BU88" s="102"/>
      <c r="BV88" s="102"/>
      <c r="BW88" s="102"/>
      <c r="BX88" s="102"/>
      <c r="BY88" s="102"/>
      <c r="BZ88" s="102"/>
      <c r="CA88" s="102"/>
      <c r="CB88" s="102"/>
      <c r="CC88" s="103"/>
      <c r="CD88" s="101"/>
      <c r="CE88" s="102"/>
      <c r="CF88" s="102"/>
      <c r="CG88" s="102"/>
      <c r="CH88" s="102"/>
      <c r="CI88" s="102"/>
      <c r="CJ88" s="102"/>
      <c r="CK88" s="102"/>
      <c r="CL88" s="102"/>
      <c r="CM88" s="103"/>
      <c r="CN88" s="133">
        <v>35.97</v>
      </c>
      <c r="CO88" s="125"/>
      <c r="CP88" s="125"/>
      <c r="CQ88" s="125"/>
      <c r="CR88" s="125"/>
      <c r="CS88" s="125"/>
      <c r="CT88" s="125"/>
      <c r="CU88" s="125"/>
      <c r="CV88" s="125"/>
      <c r="CW88" s="126"/>
      <c r="CX88" s="133">
        <v>35.97</v>
      </c>
      <c r="CY88" s="151"/>
      <c r="CZ88" s="151"/>
      <c r="DA88" s="151"/>
      <c r="DB88" s="151"/>
      <c r="DC88" s="151"/>
      <c r="DD88" s="151"/>
      <c r="DE88" s="151"/>
      <c r="DF88" s="151"/>
      <c r="DG88" s="152"/>
      <c r="DH88" s="27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9"/>
      <c r="DY88" s="18"/>
      <c r="EA88" s="33"/>
    </row>
    <row r="89" spans="1:138" s="5" customFormat="1" ht="31.5" customHeight="1" x14ac:dyDescent="0.2">
      <c r="A89" s="72"/>
      <c r="B89" s="73"/>
      <c r="C89" s="73"/>
      <c r="D89" s="73"/>
      <c r="E89" s="73"/>
      <c r="F89" s="73"/>
      <c r="G89" s="73"/>
      <c r="H89" s="73"/>
      <c r="I89" s="74"/>
      <c r="J89" s="71"/>
      <c r="K89" s="123" t="s">
        <v>171</v>
      </c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50"/>
      <c r="BI89" s="124" t="s">
        <v>75</v>
      </c>
      <c r="BJ89" s="125"/>
      <c r="BK89" s="125"/>
      <c r="BL89" s="125"/>
      <c r="BM89" s="125"/>
      <c r="BN89" s="125"/>
      <c r="BO89" s="125"/>
      <c r="BP89" s="125"/>
      <c r="BQ89" s="125"/>
      <c r="BR89" s="125"/>
      <c r="BS89" s="126"/>
      <c r="BT89" s="101"/>
      <c r="BU89" s="102"/>
      <c r="BV89" s="102"/>
      <c r="BW89" s="102"/>
      <c r="BX89" s="102"/>
      <c r="BY89" s="102"/>
      <c r="BZ89" s="102"/>
      <c r="CA89" s="102"/>
      <c r="CB89" s="102"/>
      <c r="CC89" s="103"/>
      <c r="CD89" s="101"/>
      <c r="CE89" s="102"/>
      <c r="CF89" s="102"/>
      <c r="CG89" s="102"/>
      <c r="CH89" s="102"/>
      <c r="CI89" s="102"/>
      <c r="CJ89" s="102"/>
      <c r="CK89" s="102"/>
      <c r="CL89" s="133">
        <v>88.56</v>
      </c>
      <c r="CM89" s="226"/>
      <c r="CN89" s="226"/>
      <c r="CO89" s="226"/>
      <c r="CP89" s="226"/>
      <c r="CQ89" s="226"/>
      <c r="CR89" s="226"/>
      <c r="CS89" s="226"/>
      <c r="CT89" s="226"/>
      <c r="CU89" s="226"/>
      <c r="CV89" s="226"/>
      <c r="CW89" s="227"/>
      <c r="CX89" s="133">
        <v>88.56</v>
      </c>
      <c r="CY89" s="226"/>
      <c r="CZ89" s="226"/>
      <c r="DA89" s="226"/>
      <c r="DB89" s="104"/>
      <c r="DC89" s="104"/>
      <c r="DD89" s="104"/>
      <c r="DE89" s="104"/>
      <c r="DF89" s="104"/>
      <c r="DG89" s="105"/>
      <c r="DH89" s="75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7"/>
      <c r="DY89" s="18"/>
      <c r="EA89" s="33"/>
      <c r="EH89" s="33"/>
    </row>
    <row r="90" spans="1:138" s="5" customFormat="1" ht="33.75" customHeight="1" x14ac:dyDescent="0.2">
      <c r="A90" s="119" t="s">
        <v>122</v>
      </c>
      <c r="B90" s="121"/>
      <c r="C90" s="121"/>
      <c r="D90" s="121"/>
      <c r="E90" s="121"/>
      <c r="F90" s="121"/>
      <c r="G90" s="121"/>
      <c r="H90" s="121"/>
      <c r="I90" s="122"/>
      <c r="J90" s="24"/>
      <c r="K90" s="123" t="s">
        <v>123</v>
      </c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50"/>
      <c r="BI90" s="124" t="s">
        <v>75</v>
      </c>
      <c r="BJ90" s="125"/>
      <c r="BK90" s="125"/>
      <c r="BL90" s="125"/>
      <c r="BM90" s="125"/>
      <c r="BN90" s="125"/>
      <c r="BO90" s="125"/>
      <c r="BP90" s="125"/>
      <c r="BQ90" s="125"/>
      <c r="BR90" s="125"/>
      <c r="BS90" s="126"/>
      <c r="BT90" s="124">
        <v>250.51</v>
      </c>
      <c r="BU90" s="125"/>
      <c r="BV90" s="125"/>
      <c r="BW90" s="125"/>
      <c r="BX90" s="125"/>
      <c r="BY90" s="125"/>
      <c r="BZ90" s="125"/>
      <c r="CA90" s="125"/>
      <c r="CB90" s="125"/>
      <c r="CC90" s="126"/>
      <c r="CD90" s="124">
        <v>266.87</v>
      </c>
      <c r="CE90" s="125"/>
      <c r="CF90" s="125"/>
      <c r="CG90" s="125"/>
      <c r="CH90" s="125"/>
      <c r="CI90" s="125"/>
      <c r="CJ90" s="125"/>
      <c r="CK90" s="125"/>
      <c r="CL90" s="125"/>
      <c r="CM90" s="126"/>
      <c r="CN90" s="133">
        <v>592.98</v>
      </c>
      <c r="CO90" s="125"/>
      <c r="CP90" s="125"/>
      <c r="CQ90" s="125"/>
      <c r="CR90" s="125"/>
      <c r="CS90" s="125"/>
      <c r="CT90" s="125"/>
      <c r="CU90" s="125"/>
      <c r="CV90" s="125"/>
      <c r="CW90" s="126"/>
      <c r="CX90" s="133">
        <v>565.62</v>
      </c>
      <c r="CY90" s="151"/>
      <c r="CZ90" s="151"/>
      <c r="DA90" s="151"/>
      <c r="DB90" s="151"/>
      <c r="DC90" s="151"/>
      <c r="DD90" s="151"/>
      <c r="DE90" s="151"/>
      <c r="DF90" s="151"/>
      <c r="DG90" s="152"/>
      <c r="DH90" s="130"/>
      <c r="DI90" s="131"/>
      <c r="DJ90" s="131"/>
      <c r="DK90" s="131"/>
      <c r="DL90" s="131"/>
      <c r="DM90" s="131"/>
      <c r="DN90" s="131"/>
      <c r="DO90" s="131"/>
      <c r="DP90" s="131"/>
      <c r="DQ90" s="131"/>
      <c r="DR90" s="131"/>
      <c r="DS90" s="131"/>
      <c r="DT90" s="131"/>
      <c r="DU90" s="131"/>
      <c r="DV90" s="131"/>
      <c r="DW90" s="131"/>
      <c r="DX90" s="132"/>
      <c r="DY90" s="18"/>
      <c r="EA90" s="33"/>
    </row>
    <row r="91" spans="1:138" s="5" customFormat="1" ht="32.25" customHeight="1" x14ac:dyDescent="0.2">
      <c r="A91" s="119" t="s">
        <v>156</v>
      </c>
      <c r="B91" s="121"/>
      <c r="C91" s="121"/>
      <c r="D91" s="121"/>
      <c r="E91" s="121"/>
      <c r="F91" s="121"/>
      <c r="G91" s="121"/>
      <c r="H91" s="121"/>
      <c r="I91" s="122"/>
      <c r="J91" s="24"/>
      <c r="K91" s="123" t="s">
        <v>124</v>
      </c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50"/>
      <c r="BI91" s="124" t="s">
        <v>75</v>
      </c>
      <c r="BJ91" s="125"/>
      <c r="BK91" s="125"/>
      <c r="BL91" s="125"/>
      <c r="BM91" s="125"/>
      <c r="BN91" s="125"/>
      <c r="BO91" s="125"/>
      <c r="BP91" s="125"/>
      <c r="BQ91" s="125"/>
      <c r="BR91" s="125"/>
      <c r="BS91" s="126"/>
      <c r="BT91" s="124">
        <v>167.97</v>
      </c>
      <c r="BU91" s="125"/>
      <c r="BV91" s="125"/>
      <c r="BW91" s="125"/>
      <c r="BX91" s="125"/>
      <c r="BY91" s="125"/>
      <c r="BZ91" s="125"/>
      <c r="CA91" s="125"/>
      <c r="CB91" s="125"/>
      <c r="CC91" s="126"/>
      <c r="CD91" s="124">
        <v>179.24</v>
      </c>
      <c r="CE91" s="125"/>
      <c r="CF91" s="125"/>
      <c r="CG91" s="125"/>
      <c r="CH91" s="125"/>
      <c r="CI91" s="125"/>
      <c r="CJ91" s="125"/>
      <c r="CK91" s="125"/>
      <c r="CL91" s="125"/>
      <c r="CM91" s="126"/>
      <c r="CN91" s="133">
        <v>313.32</v>
      </c>
      <c r="CO91" s="125"/>
      <c r="CP91" s="125"/>
      <c r="CQ91" s="125"/>
      <c r="CR91" s="125"/>
      <c r="CS91" s="125"/>
      <c r="CT91" s="125"/>
      <c r="CU91" s="125"/>
      <c r="CV91" s="125"/>
      <c r="CW91" s="126"/>
      <c r="CX91" s="133">
        <v>343.25</v>
      </c>
      <c r="CY91" s="151"/>
      <c r="CZ91" s="151"/>
      <c r="DA91" s="151"/>
      <c r="DB91" s="151"/>
      <c r="DC91" s="151"/>
      <c r="DD91" s="151"/>
      <c r="DE91" s="151"/>
      <c r="DF91" s="151"/>
      <c r="DG91" s="152"/>
      <c r="DH91" s="130"/>
      <c r="DI91" s="131"/>
      <c r="DJ91" s="131"/>
      <c r="DK91" s="131"/>
      <c r="DL91" s="131"/>
      <c r="DM91" s="131"/>
      <c r="DN91" s="131"/>
      <c r="DO91" s="131"/>
      <c r="DP91" s="131"/>
      <c r="DQ91" s="131"/>
      <c r="DR91" s="131"/>
      <c r="DS91" s="131"/>
      <c r="DT91" s="131"/>
      <c r="DU91" s="131"/>
      <c r="DV91" s="131"/>
      <c r="DW91" s="131"/>
      <c r="DX91" s="132"/>
      <c r="DY91" s="18"/>
      <c r="EA91" s="33"/>
    </row>
    <row r="92" spans="1:138" s="5" customFormat="1" ht="30" customHeight="1" x14ac:dyDescent="0.2">
      <c r="A92" s="119" t="s">
        <v>76</v>
      </c>
      <c r="B92" s="121"/>
      <c r="C92" s="121"/>
      <c r="D92" s="121"/>
      <c r="E92" s="121"/>
      <c r="F92" s="121"/>
      <c r="G92" s="121"/>
      <c r="H92" s="121"/>
      <c r="I92" s="122"/>
      <c r="J92" s="32"/>
      <c r="K92" s="123" t="s">
        <v>77</v>
      </c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31"/>
      <c r="BI92" s="124" t="s">
        <v>75</v>
      </c>
      <c r="BJ92" s="125"/>
      <c r="BK92" s="125"/>
      <c r="BL92" s="125"/>
      <c r="BM92" s="125"/>
      <c r="BN92" s="125"/>
      <c r="BO92" s="125"/>
      <c r="BP92" s="125"/>
      <c r="BQ92" s="125"/>
      <c r="BR92" s="125"/>
      <c r="BS92" s="126"/>
      <c r="BT92" s="133">
        <f>BT93+BT94+BT95+BT96</f>
        <v>1324.4</v>
      </c>
      <c r="BU92" s="151"/>
      <c r="BV92" s="151"/>
      <c r="BW92" s="151"/>
      <c r="BX92" s="151"/>
      <c r="BY92" s="151"/>
      <c r="BZ92" s="151"/>
      <c r="CA92" s="151"/>
      <c r="CB92" s="151"/>
      <c r="CC92" s="152"/>
      <c r="CD92" s="133">
        <f>CD93+CD94+CD95+CD96</f>
        <v>1887.1</v>
      </c>
      <c r="CE92" s="151"/>
      <c r="CF92" s="151"/>
      <c r="CG92" s="151"/>
      <c r="CH92" s="151"/>
      <c r="CI92" s="151"/>
      <c r="CJ92" s="151"/>
      <c r="CK92" s="151"/>
      <c r="CL92" s="151"/>
      <c r="CM92" s="152"/>
      <c r="CN92" s="133">
        <f>CN93+CN94+CN95+CN96</f>
        <v>3069.7</v>
      </c>
      <c r="CO92" s="151"/>
      <c r="CP92" s="151"/>
      <c r="CQ92" s="151"/>
      <c r="CR92" s="151"/>
      <c r="CS92" s="151"/>
      <c r="CT92" s="151"/>
      <c r="CU92" s="151"/>
      <c r="CV92" s="151"/>
      <c r="CW92" s="152"/>
      <c r="CX92" s="133">
        <f>CX93+CX94+CX95+CX96</f>
        <v>3364.7</v>
      </c>
      <c r="CY92" s="151"/>
      <c r="CZ92" s="151"/>
      <c r="DA92" s="151"/>
      <c r="DB92" s="151"/>
      <c r="DC92" s="151"/>
      <c r="DD92" s="151"/>
      <c r="DE92" s="151"/>
      <c r="DF92" s="151"/>
      <c r="DG92" s="152"/>
      <c r="DH92" s="130"/>
      <c r="DI92" s="131"/>
      <c r="DJ92" s="131"/>
      <c r="DK92" s="131"/>
      <c r="DL92" s="131"/>
      <c r="DM92" s="131"/>
      <c r="DN92" s="131"/>
      <c r="DO92" s="131"/>
      <c r="DP92" s="131"/>
      <c r="DQ92" s="131"/>
      <c r="DR92" s="131"/>
      <c r="DS92" s="131"/>
      <c r="DT92" s="131"/>
      <c r="DU92" s="131"/>
      <c r="DV92" s="131"/>
      <c r="DW92" s="131"/>
      <c r="DX92" s="132"/>
      <c r="DY92" s="18"/>
      <c r="EB92" s="33"/>
      <c r="EC92" s="33"/>
    </row>
    <row r="93" spans="1:138" s="5" customFormat="1" ht="33" customHeight="1" x14ac:dyDescent="0.2">
      <c r="A93" s="119" t="s">
        <v>125</v>
      </c>
      <c r="B93" s="121"/>
      <c r="C93" s="121"/>
      <c r="D93" s="121"/>
      <c r="E93" s="121"/>
      <c r="F93" s="121"/>
      <c r="G93" s="121"/>
      <c r="H93" s="121"/>
      <c r="I93" s="122"/>
      <c r="J93" s="24"/>
      <c r="K93" s="123" t="s">
        <v>134</v>
      </c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50"/>
      <c r="BI93" s="124" t="s">
        <v>75</v>
      </c>
      <c r="BJ93" s="125"/>
      <c r="BK93" s="125"/>
      <c r="BL93" s="125"/>
      <c r="BM93" s="125"/>
      <c r="BN93" s="125"/>
      <c r="BO93" s="125"/>
      <c r="BP93" s="125"/>
      <c r="BQ93" s="125"/>
      <c r="BR93" s="125"/>
      <c r="BS93" s="126"/>
      <c r="BT93" s="124">
        <v>334</v>
      </c>
      <c r="BU93" s="125"/>
      <c r="BV93" s="125"/>
      <c r="BW93" s="125"/>
      <c r="BX93" s="125"/>
      <c r="BY93" s="125"/>
      <c r="BZ93" s="125"/>
      <c r="CA93" s="125"/>
      <c r="CB93" s="125"/>
      <c r="CC93" s="126"/>
      <c r="CD93" s="124">
        <v>850.7</v>
      </c>
      <c r="CE93" s="125"/>
      <c r="CF93" s="125"/>
      <c r="CG93" s="125"/>
      <c r="CH93" s="125"/>
      <c r="CI93" s="125"/>
      <c r="CJ93" s="125"/>
      <c r="CK93" s="125"/>
      <c r="CL93" s="125"/>
      <c r="CM93" s="126"/>
      <c r="CN93" s="133">
        <v>789.6</v>
      </c>
      <c r="CO93" s="125"/>
      <c r="CP93" s="125"/>
      <c r="CQ93" s="125"/>
      <c r="CR93" s="125"/>
      <c r="CS93" s="125"/>
      <c r="CT93" s="125"/>
      <c r="CU93" s="125"/>
      <c r="CV93" s="125"/>
      <c r="CW93" s="126"/>
      <c r="CX93" s="133">
        <v>1122.4000000000001</v>
      </c>
      <c r="CY93" s="151"/>
      <c r="CZ93" s="151"/>
      <c r="DA93" s="151"/>
      <c r="DB93" s="151"/>
      <c r="DC93" s="151"/>
      <c r="DD93" s="151"/>
      <c r="DE93" s="151"/>
      <c r="DF93" s="151"/>
      <c r="DG93" s="152"/>
      <c r="DH93" s="130"/>
      <c r="DI93" s="131"/>
      <c r="DJ93" s="131"/>
      <c r="DK93" s="131"/>
      <c r="DL93" s="131"/>
      <c r="DM93" s="131"/>
      <c r="DN93" s="131"/>
      <c r="DO93" s="131"/>
      <c r="DP93" s="131"/>
      <c r="DQ93" s="131"/>
      <c r="DR93" s="131"/>
      <c r="DS93" s="131"/>
      <c r="DT93" s="131"/>
      <c r="DU93" s="131"/>
      <c r="DV93" s="131"/>
      <c r="DW93" s="131"/>
      <c r="DX93" s="132"/>
      <c r="DY93" s="18"/>
    </row>
    <row r="94" spans="1:138" s="5" customFormat="1" ht="32.25" customHeight="1" x14ac:dyDescent="0.2">
      <c r="A94" s="119" t="s">
        <v>136</v>
      </c>
      <c r="B94" s="121"/>
      <c r="C94" s="121"/>
      <c r="D94" s="121"/>
      <c r="E94" s="121"/>
      <c r="F94" s="121"/>
      <c r="G94" s="121"/>
      <c r="H94" s="121"/>
      <c r="I94" s="122"/>
      <c r="J94" s="24"/>
      <c r="K94" s="123" t="s">
        <v>135</v>
      </c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50"/>
      <c r="BI94" s="124" t="s">
        <v>75</v>
      </c>
      <c r="BJ94" s="125"/>
      <c r="BK94" s="125"/>
      <c r="BL94" s="125"/>
      <c r="BM94" s="125"/>
      <c r="BN94" s="125"/>
      <c r="BO94" s="125"/>
      <c r="BP94" s="125"/>
      <c r="BQ94" s="125"/>
      <c r="BR94" s="125"/>
      <c r="BS94" s="126"/>
      <c r="BT94" s="124">
        <v>112.7</v>
      </c>
      <c r="BU94" s="125"/>
      <c r="BV94" s="125"/>
      <c r="BW94" s="125"/>
      <c r="BX94" s="125"/>
      <c r="BY94" s="125"/>
      <c r="BZ94" s="125"/>
      <c r="CA94" s="125"/>
      <c r="CB94" s="125"/>
      <c r="CC94" s="126"/>
      <c r="CD94" s="124">
        <v>107.8</v>
      </c>
      <c r="CE94" s="125"/>
      <c r="CF94" s="125"/>
      <c r="CG94" s="125"/>
      <c r="CH94" s="125"/>
      <c r="CI94" s="125"/>
      <c r="CJ94" s="125"/>
      <c r="CK94" s="125"/>
      <c r="CL94" s="125"/>
      <c r="CM94" s="126"/>
      <c r="CN94" s="133">
        <v>311.7</v>
      </c>
      <c r="CO94" s="125"/>
      <c r="CP94" s="125"/>
      <c r="CQ94" s="125"/>
      <c r="CR94" s="125"/>
      <c r="CS94" s="125"/>
      <c r="CT94" s="125"/>
      <c r="CU94" s="125"/>
      <c r="CV94" s="125"/>
      <c r="CW94" s="126"/>
      <c r="CX94" s="133">
        <v>351</v>
      </c>
      <c r="CY94" s="151"/>
      <c r="CZ94" s="151"/>
      <c r="DA94" s="151"/>
      <c r="DB94" s="151"/>
      <c r="DC94" s="151"/>
      <c r="DD94" s="151"/>
      <c r="DE94" s="151"/>
      <c r="DF94" s="151"/>
      <c r="DG94" s="152"/>
      <c r="DH94" s="130"/>
      <c r="DI94" s="131"/>
      <c r="DJ94" s="131"/>
      <c r="DK94" s="131"/>
      <c r="DL94" s="131"/>
      <c r="DM94" s="131"/>
      <c r="DN94" s="131"/>
      <c r="DO94" s="131"/>
      <c r="DP94" s="131"/>
      <c r="DQ94" s="131"/>
      <c r="DR94" s="131"/>
      <c r="DS94" s="131"/>
      <c r="DT94" s="131"/>
      <c r="DU94" s="131"/>
      <c r="DV94" s="131"/>
      <c r="DW94" s="131"/>
      <c r="DX94" s="132"/>
      <c r="DY94" s="18"/>
    </row>
    <row r="95" spans="1:138" s="5" customFormat="1" ht="33" customHeight="1" x14ac:dyDescent="0.2">
      <c r="A95" s="119" t="s">
        <v>137</v>
      </c>
      <c r="B95" s="121"/>
      <c r="C95" s="121"/>
      <c r="D95" s="121"/>
      <c r="E95" s="121"/>
      <c r="F95" s="121"/>
      <c r="G95" s="121"/>
      <c r="H95" s="121"/>
      <c r="I95" s="122"/>
      <c r="J95" s="24"/>
      <c r="K95" s="123" t="s">
        <v>132</v>
      </c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50"/>
      <c r="BI95" s="124" t="s">
        <v>75</v>
      </c>
      <c r="BJ95" s="125"/>
      <c r="BK95" s="125"/>
      <c r="BL95" s="125"/>
      <c r="BM95" s="125"/>
      <c r="BN95" s="125"/>
      <c r="BO95" s="125"/>
      <c r="BP95" s="125"/>
      <c r="BQ95" s="125"/>
      <c r="BR95" s="125"/>
      <c r="BS95" s="126"/>
      <c r="BT95" s="124">
        <v>877.7</v>
      </c>
      <c r="BU95" s="125"/>
      <c r="BV95" s="125"/>
      <c r="BW95" s="125"/>
      <c r="BX95" s="125"/>
      <c r="BY95" s="125"/>
      <c r="BZ95" s="125"/>
      <c r="CA95" s="125"/>
      <c r="CB95" s="125"/>
      <c r="CC95" s="126"/>
      <c r="CD95" s="124">
        <v>928.6</v>
      </c>
      <c r="CE95" s="125"/>
      <c r="CF95" s="125"/>
      <c r="CG95" s="125"/>
      <c r="CH95" s="125"/>
      <c r="CI95" s="125"/>
      <c r="CJ95" s="125"/>
      <c r="CK95" s="125"/>
      <c r="CL95" s="125"/>
      <c r="CM95" s="126"/>
      <c r="CN95" s="133">
        <v>1968.4</v>
      </c>
      <c r="CO95" s="125"/>
      <c r="CP95" s="125"/>
      <c r="CQ95" s="125"/>
      <c r="CR95" s="125"/>
      <c r="CS95" s="125"/>
      <c r="CT95" s="125"/>
      <c r="CU95" s="125"/>
      <c r="CV95" s="125"/>
      <c r="CW95" s="126"/>
      <c r="CX95" s="133">
        <v>1891.3</v>
      </c>
      <c r="CY95" s="151"/>
      <c r="CZ95" s="151"/>
      <c r="DA95" s="151"/>
      <c r="DB95" s="151"/>
      <c r="DC95" s="151"/>
      <c r="DD95" s="151"/>
      <c r="DE95" s="151"/>
      <c r="DF95" s="151"/>
      <c r="DG95" s="152"/>
      <c r="DH95" s="130"/>
      <c r="DI95" s="131"/>
      <c r="DJ95" s="131"/>
      <c r="DK95" s="131"/>
      <c r="DL95" s="131"/>
      <c r="DM95" s="131"/>
      <c r="DN95" s="131"/>
      <c r="DO95" s="131"/>
      <c r="DP95" s="131"/>
      <c r="DQ95" s="131"/>
      <c r="DR95" s="131"/>
      <c r="DS95" s="131"/>
      <c r="DT95" s="131"/>
      <c r="DU95" s="131"/>
      <c r="DV95" s="131"/>
      <c r="DW95" s="131"/>
      <c r="DX95" s="132"/>
      <c r="DY95" s="18"/>
    </row>
    <row r="96" spans="1:138" s="5" customFormat="1" ht="30" customHeight="1" x14ac:dyDescent="0.2">
      <c r="A96" s="119" t="s">
        <v>138</v>
      </c>
      <c r="B96" s="121"/>
      <c r="C96" s="121"/>
      <c r="D96" s="121"/>
      <c r="E96" s="121"/>
      <c r="F96" s="121"/>
      <c r="G96" s="121"/>
      <c r="H96" s="121"/>
      <c r="I96" s="122"/>
      <c r="J96" s="24"/>
      <c r="K96" s="123" t="s">
        <v>162</v>
      </c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50"/>
      <c r="BI96" s="124" t="s">
        <v>75</v>
      </c>
      <c r="BJ96" s="125"/>
      <c r="BK96" s="125"/>
      <c r="BL96" s="125"/>
      <c r="BM96" s="125"/>
      <c r="BN96" s="125"/>
      <c r="BO96" s="125"/>
      <c r="BP96" s="125"/>
      <c r="BQ96" s="125"/>
      <c r="BR96" s="125"/>
      <c r="BS96" s="126"/>
      <c r="BT96" s="124"/>
      <c r="BU96" s="125"/>
      <c r="BV96" s="125"/>
      <c r="BW96" s="125"/>
      <c r="BX96" s="125"/>
      <c r="BY96" s="125"/>
      <c r="BZ96" s="125"/>
      <c r="CA96" s="125"/>
      <c r="CB96" s="125"/>
      <c r="CC96" s="126"/>
      <c r="CD96" s="124"/>
      <c r="CE96" s="125"/>
      <c r="CF96" s="125"/>
      <c r="CG96" s="125"/>
      <c r="CH96" s="125"/>
      <c r="CI96" s="125"/>
      <c r="CJ96" s="125"/>
      <c r="CK96" s="125"/>
      <c r="CL96" s="125"/>
      <c r="CM96" s="126"/>
      <c r="CN96" s="133"/>
      <c r="CO96" s="125"/>
      <c r="CP96" s="125"/>
      <c r="CQ96" s="125"/>
      <c r="CR96" s="125"/>
      <c r="CS96" s="125"/>
      <c r="CT96" s="125"/>
      <c r="CU96" s="125"/>
      <c r="CV96" s="125"/>
      <c r="CW96" s="126"/>
      <c r="CX96" s="133"/>
      <c r="CY96" s="151"/>
      <c r="CZ96" s="151"/>
      <c r="DA96" s="151"/>
      <c r="DB96" s="151"/>
      <c r="DC96" s="151"/>
      <c r="DD96" s="151"/>
      <c r="DE96" s="151"/>
      <c r="DF96" s="151"/>
      <c r="DG96" s="152"/>
      <c r="DH96" s="130"/>
      <c r="DI96" s="131"/>
      <c r="DJ96" s="131"/>
      <c r="DK96" s="131"/>
      <c r="DL96" s="131"/>
      <c r="DM96" s="131"/>
      <c r="DN96" s="131"/>
      <c r="DO96" s="131"/>
      <c r="DP96" s="131"/>
      <c r="DQ96" s="131"/>
      <c r="DR96" s="131"/>
      <c r="DS96" s="131"/>
      <c r="DT96" s="131"/>
      <c r="DU96" s="131"/>
      <c r="DV96" s="131"/>
      <c r="DW96" s="131"/>
      <c r="DX96" s="132"/>
      <c r="DY96" s="18"/>
    </row>
    <row r="97" spans="1:129" s="5" customFormat="1" ht="21.75" customHeight="1" x14ac:dyDescent="0.2">
      <c r="A97" s="119" t="s">
        <v>78</v>
      </c>
      <c r="B97" s="121"/>
      <c r="C97" s="121"/>
      <c r="D97" s="121"/>
      <c r="E97" s="121"/>
      <c r="F97" s="121"/>
      <c r="G97" s="121"/>
      <c r="H97" s="121"/>
      <c r="I97" s="122"/>
      <c r="J97" s="24"/>
      <c r="K97" s="123" t="s">
        <v>79</v>
      </c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29"/>
      <c r="BI97" s="124" t="s">
        <v>80</v>
      </c>
      <c r="BJ97" s="125"/>
      <c r="BK97" s="125"/>
      <c r="BL97" s="125"/>
      <c r="BM97" s="125"/>
      <c r="BN97" s="125"/>
      <c r="BO97" s="125"/>
      <c r="BP97" s="125"/>
      <c r="BQ97" s="125"/>
      <c r="BR97" s="125"/>
      <c r="BS97" s="126"/>
      <c r="BT97" s="124">
        <f>BT100+BT101</f>
        <v>171.51</v>
      </c>
      <c r="BU97" s="125"/>
      <c r="BV97" s="125"/>
      <c r="BW97" s="125"/>
      <c r="BX97" s="125"/>
      <c r="BY97" s="125"/>
      <c r="BZ97" s="125"/>
      <c r="CA97" s="125"/>
      <c r="CB97" s="125"/>
      <c r="CC97" s="126"/>
      <c r="CD97" s="124">
        <f>CD100+CD101</f>
        <v>187.15300000000002</v>
      </c>
      <c r="CE97" s="125"/>
      <c r="CF97" s="125"/>
      <c r="CG97" s="125"/>
      <c r="CH97" s="125"/>
      <c r="CI97" s="125"/>
      <c r="CJ97" s="125"/>
      <c r="CK97" s="125"/>
      <c r="CL97" s="125"/>
      <c r="CM97" s="126"/>
      <c r="CN97" s="133">
        <f>CN98+CN100+CN101+CN99</f>
        <v>464.35999999999996</v>
      </c>
      <c r="CO97" s="125"/>
      <c r="CP97" s="125"/>
      <c r="CQ97" s="125"/>
      <c r="CR97" s="125"/>
      <c r="CS97" s="125"/>
      <c r="CT97" s="125"/>
      <c r="CU97" s="125"/>
      <c r="CV97" s="125"/>
      <c r="CW97" s="126"/>
      <c r="CX97" s="133">
        <f>CX98+CX100+CX101+CX99</f>
        <v>475.71</v>
      </c>
      <c r="CY97" s="151"/>
      <c r="CZ97" s="151"/>
      <c r="DA97" s="151"/>
      <c r="DB97" s="151"/>
      <c r="DC97" s="151"/>
      <c r="DD97" s="151"/>
      <c r="DE97" s="151"/>
      <c r="DF97" s="151"/>
      <c r="DG97" s="152"/>
      <c r="DH97" s="130"/>
      <c r="DI97" s="131"/>
      <c r="DJ97" s="131"/>
      <c r="DK97" s="131"/>
      <c r="DL97" s="131"/>
      <c r="DM97" s="131"/>
      <c r="DN97" s="131"/>
      <c r="DO97" s="131"/>
      <c r="DP97" s="131"/>
      <c r="DQ97" s="131"/>
      <c r="DR97" s="131"/>
      <c r="DS97" s="131"/>
      <c r="DT97" s="131"/>
      <c r="DU97" s="131"/>
      <c r="DV97" s="131"/>
      <c r="DW97" s="131"/>
      <c r="DX97" s="132"/>
      <c r="DY97" s="18"/>
    </row>
    <row r="98" spans="1:129" s="5" customFormat="1" ht="28.5" customHeight="1" x14ac:dyDescent="0.2">
      <c r="A98" s="119" t="s">
        <v>126</v>
      </c>
      <c r="B98" s="121"/>
      <c r="C98" s="121"/>
      <c r="D98" s="121"/>
      <c r="E98" s="121"/>
      <c r="F98" s="121"/>
      <c r="G98" s="121"/>
      <c r="H98" s="121"/>
      <c r="I98" s="122"/>
      <c r="J98" s="24"/>
      <c r="K98" s="123" t="s">
        <v>153</v>
      </c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50"/>
      <c r="BI98" s="124" t="s">
        <v>80</v>
      </c>
      <c r="BJ98" s="125"/>
      <c r="BK98" s="125"/>
      <c r="BL98" s="125"/>
      <c r="BM98" s="125"/>
      <c r="BN98" s="125"/>
      <c r="BO98" s="125"/>
      <c r="BP98" s="125"/>
      <c r="BQ98" s="125"/>
      <c r="BR98" s="125"/>
      <c r="BS98" s="126"/>
      <c r="BT98" s="101"/>
      <c r="BU98" s="102"/>
      <c r="BV98" s="102"/>
      <c r="BW98" s="102"/>
      <c r="BX98" s="102"/>
      <c r="BY98" s="102"/>
      <c r="BZ98" s="102"/>
      <c r="CA98" s="102"/>
      <c r="CB98" s="102"/>
      <c r="CC98" s="103"/>
      <c r="CD98" s="101"/>
      <c r="CE98" s="102"/>
      <c r="CF98" s="102"/>
      <c r="CG98" s="102"/>
      <c r="CH98" s="102"/>
      <c r="CI98" s="102"/>
      <c r="CJ98" s="102"/>
      <c r="CK98" s="102"/>
      <c r="CL98" s="102"/>
      <c r="CM98" s="103"/>
      <c r="CN98" s="133">
        <v>22.48</v>
      </c>
      <c r="CO98" s="125"/>
      <c r="CP98" s="125"/>
      <c r="CQ98" s="125"/>
      <c r="CR98" s="125"/>
      <c r="CS98" s="125"/>
      <c r="CT98" s="125"/>
      <c r="CU98" s="125"/>
      <c r="CV98" s="125"/>
      <c r="CW98" s="126"/>
      <c r="CX98" s="133">
        <v>22.48</v>
      </c>
      <c r="CY98" s="151"/>
      <c r="CZ98" s="151"/>
      <c r="DA98" s="151"/>
      <c r="DB98" s="151"/>
      <c r="DC98" s="151"/>
      <c r="DD98" s="151"/>
      <c r="DE98" s="151"/>
      <c r="DF98" s="151"/>
      <c r="DG98" s="152"/>
      <c r="DH98" s="27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9"/>
      <c r="DY98" s="18"/>
    </row>
    <row r="99" spans="1:129" s="5" customFormat="1" ht="30.75" customHeight="1" x14ac:dyDescent="0.2">
      <c r="A99" s="72"/>
      <c r="B99" s="73"/>
      <c r="C99" s="73"/>
      <c r="D99" s="73"/>
      <c r="E99" s="73"/>
      <c r="F99" s="73"/>
      <c r="G99" s="73"/>
      <c r="H99" s="73"/>
      <c r="I99" s="74"/>
      <c r="J99" s="71"/>
      <c r="K99" s="123" t="s">
        <v>172</v>
      </c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50"/>
      <c r="BI99" s="101"/>
      <c r="BJ99" s="102"/>
      <c r="BK99" s="102"/>
      <c r="BL99" s="102"/>
      <c r="BM99" s="102"/>
      <c r="BN99" s="102"/>
      <c r="BO99" s="102"/>
      <c r="BP99" s="102"/>
      <c r="BQ99" s="102"/>
      <c r="BR99" s="102"/>
      <c r="BS99" s="103"/>
      <c r="BT99" s="101"/>
      <c r="BU99" s="102"/>
      <c r="BV99" s="102"/>
      <c r="BW99" s="102"/>
      <c r="BX99" s="102"/>
      <c r="BY99" s="102"/>
      <c r="BZ99" s="102"/>
      <c r="CA99" s="102"/>
      <c r="CB99" s="102"/>
      <c r="CC99" s="103"/>
      <c r="CD99" s="101"/>
      <c r="CE99" s="102"/>
      <c r="CF99" s="102"/>
      <c r="CG99" s="102"/>
      <c r="CH99" s="102"/>
      <c r="CI99" s="102"/>
      <c r="CJ99" s="102"/>
      <c r="CK99" s="102"/>
      <c r="CL99" s="102"/>
      <c r="CM99" s="103"/>
      <c r="CN99" s="133">
        <v>71.81</v>
      </c>
      <c r="CO99" s="226"/>
      <c r="CP99" s="226"/>
      <c r="CQ99" s="226"/>
      <c r="CR99" s="226"/>
      <c r="CS99" s="226"/>
      <c r="CT99" s="226"/>
      <c r="CU99" s="226"/>
      <c r="CV99" s="226"/>
      <c r="CW99" s="227"/>
      <c r="CX99" s="133">
        <v>71.81</v>
      </c>
      <c r="CY99" s="226"/>
      <c r="CZ99" s="226"/>
      <c r="DA99" s="226"/>
      <c r="DB99" s="104"/>
      <c r="DC99" s="104"/>
      <c r="DD99" s="104"/>
      <c r="DE99" s="104"/>
      <c r="DF99" s="104"/>
      <c r="DG99" s="105"/>
      <c r="DH99" s="75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7"/>
      <c r="DY99" s="18"/>
    </row>
    <row r="100" spans="1:129" s="5" customFormat="1" ht="33" customHeight="1" x14ac:dyDescent="0.2">
      <c r="A100" s="119" t="s">
        <v>127</v>
      </c>
      <c r="B100" s="121"/>
      <c r="C100" s="121"/>
      <c r="D100" s="121"/>
      <c r="E100" s="121"/>
      <c r="F100" s="121"/>
      <c r="G100" s="121"/>
      <c r="H100" s="121"/>
      <c r="I100" s="122"/>
      <c r="J100" s="24"/>
      <c r="K100" s="123" t="s">
        <v>128</v>
      </c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50"/>
      <c r="BI100" s="124" t="s">
        <v>80</v>
      </c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6"/>
      <c r="BT100" s="124">
        <v>82.03</v>
      </c>
      <c r="BU100" s="125"/>
      <c r="BV100" s="125"/>
      <c r="BW100" s="125"/>
      <c r="BX100" s="125"/>
      <c r="BY100" s="125"/>
      <c r="BZ100" s="125"/>
      <c r="CA100" s="125"/>
      <c r="CB100" s="125"/>
      <c r="CC100" s="126"/>
      <c r="CD100" s="124">
        <v>90.04</v>
      </c>
      <c r="CE100" s="125"/>
      <c r="CF100" s="125"/>
      <c r="CG100" s="125"/>
      <c r="CH100" s="125"/>
      <c r="CI100" s="125"/>
      <c r="CJ100" s="125"/>
      <c r="CK100" s="125"/>
      <c r="CL100" s="125"/>
      <c r="CM100" s="126"/>
      <c r="CN100" s="133">
        <v>207.32</v>
      </c>
      <c r="CO100" s="125"/>
      <c r="CP100" s="125"/>
      <c r="CQ100" s="125"/>
      <c r="CR100" s="125"/>
      <c r="CS100" s="125"/>
      <c r="CT100" s="125"/>
      <c r="CU100" s="125"/>
      <c r="CV100" s="125"/>
      <c r="CW100" s="126"/>
      <c r="CX100" s="133">
        <v>197.15</v>
      </c>
      <c r="CY100" s="151"/>
      <c r="CZ100" s="151"/>
      <c r="DA100" s="151"/>
      <c r="DB100" s="151"/>
      <c r="DC100" s="151"/>
      <c r="DD100" s="151"/>
      <c r="DE100" s="151"/>
      <c r="DF100" s="151"/>
      <c r="DG100" s="152"/>
      <c r="DH100" s="130"/>
      <c r="DI100" s="131"/>
      <c r="DJ100" s="131"/>
      <c r="DK100" s="131"/>
      <c r="DL100" s="131"/>
      <c r="DM100" s="131"/>
      <c r="DN100" s="131"/>
      <c r="DO100" s="131"/>
      <c r="DP100" s="131"/>
      <c r="DQ100" s="131"/>
      <c r="DR100" s="131"/>
      <c r="DS100" s="131"/>
      <c r="DT100" s="131"/>
      <c r="DU100" s="131"/>
      <c r="DV100" s="131"/>
      <c r="DW100" s="131"/>
      <c r="DX100" s="132"/>
      <c r="DY100" s="18"/>
    </row>
    <row r="101" spans="1:129" s="5" customFormat="1" ht="33.75" customHeight="1" x14ac:dyDescent="0.2">
      <c r="A101" s="119" t="s">
        <v>154</v>
      </c>
      <c r="B101" s="121"/>
      <c r="C101" s="121"/>
      <c r="D101" s="121"/>
      <c r="E101" s="121"/>
      <c r="F101" s="121"/>
      <c r="G101" s="121"/>
      <c r="H101" s="121"/>
      <c r="I101" s="122"/>
      <c r="J101" s="24"/>
      <c r="K101" s="123" t="s">
        <v>129</v>
      </c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29"/>
      <c r="BI101" s="124" t="s">
        <v>80</v>
      </c>
      <c r="BJ101" s="125"/>
      <c r="BK101" s="125"/>
      <c r="BL101" s="125"/>
      <c r="BM101" s="125"/>
      <c r="BN101" s="125"/>
      <c r="BO101" s="125"/>
      <c r="BP101" s="125"/>
      <c r="BQ101" s="125"/>
      <c r="BR101" s="125"/>
      <c r="BS101" s="126"/>
      <c r="BT101" s="124">
        <v>89.48</v>
      </c>
      <c r="BU101" s="125"/>
      <c r="BV101" s="125"/>
      <c r="BW101" s="125"/>
      <c r="BX101" s="125"/>
      <c r="BY101" s="125"/>
      <c r="BZ101" s="125"/>
      <c r="CA101" s="125"/>
      <c r="CB101" s="125"/>
      <c r="CC101" s="126"/>
      <c r="CD101" s="124">
        <v>97.113</v>
      </c>
      <c r="CE101" s="125"/>
      <c r="CF101" s="125"/>
      <c r="CG101" s="125"/>
      <c r="CH101" s="125"/>
      <c r="CI101" s="125"/>
      <c r="CJ101" s="125"/>
      <c r="CK101" s="125"/>
      <c r="CL101" s="125"/>
      <c r="CM101" s="126"/>
      <c r="CN101" s="133">
        <v>162.75</v>
      </c>
      <c r="CO101" s="125"/>
      <c r="CP101" s="125"/>
      <c r="CQ101" s="125"/>
      <c r="CR101" s="125"/>
      <c r="CS101" s="125"/>
      <c r="CT101" s="125"/>
      <c r="CU101" s="125"/>
      <c r="CV101" s="125"/>
      <c r="CW101" s="126"/>
      <c r="CX101" s="133">
        <v>184.27</v>
      </c>
      <c r="CY101" s="151"/>
      <c r="CZ101" s="151"/>
      <c r="DA101" s="151"/>
      <c r="DB101" s="151"/>
      <c r="DC101" s="151"/>
      <c r="DD101" s="151"/>
      <c r="DE101" s="151"/>
      <c r="DF101" s="151"/>
      <c r="DG101" s="152"/>
      <c r="DH101" s="130"/>
      <c r="DI101" s="131"/>
      <c r="DJ101" s="131"/>
      <c r="DK101" s="131"/>
      <c r="DL101" s="131"/>
      <c r="DM101" s="131"/>
      <c r="DN101" s="131"/>
      <c r="DO101" s="131"/>
      <c r="DP101" s="131"/>
      <c r="DQ101" s="131"/>
      <c r="DR101" s="131"/>
      <c r="DS101" s="131"/>
      <c r="DT101" s="131"/>
      <c r="DU101" s="131"/>
      <c r="DV101" s="131"/>
      <c r="DW101" s="131"/>
      <c r="DX101" s="132"/>
      <c r="DY101" s="18"/>
    </row>
    <row r="102" spans="1:129" s="5" customFormat="1" ht="20.25" customHeight="1" x14ac:dyDescent="0.2">
      <c r="A102" s="119" t="s">
        <v>81</v>
      </c>
      <c r="B102" s="121"/>
      <c r="C102" s="121"/>
      <c r="D102" s="121"/>
      <c r="E102" s="121"/>
      <c r="F102" s="121"/>
      <c r="G102" s="121"/>
      <c r="H102" s="121"/>
      <c r="I102" s="122"/>
      <c r="J102" s="24"/>
      <c r="K102" s="123" t="s">
        <v>82</v>
      </c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29"/>
      <c r="BI102" s="124" t="s">
        <v>66</v>
      </c>
      <c r="BJ102" s="125"/>
      <c r="BK102" s="125"/>
      <c r="BL102" s="125"/>
      <c r="BM102" s="125"/>
      <c r="BN102" s="125"/>
      <c r="BO102" s="125"/>
      <c r="BP102" s="125"/>
      <c r="BQ102" s="125"/>
      <c r="BR102" s="125"/>
      <c r="BS102" s="126"/>
      <c r="BT102" s="124"/>
      <c r="BU102" s="125"/>
      <c r="BV102" s="125"/>
      <c r="BW102" s="125"/>
      <c r="BX102" s="125"/>
      <c r="BY102" s="125"/>
      <c r="BZ102" s="125"/>
      <c r="CA102" s="125"/>
      <c r="CB102" s="125"/>
      <c r="CC102" s="126"/>
      <c r="CD102" s="124"/>
      <c r="CE102" s="125"/>
      <c r="CF102" s="125"/>
      <c r="CG102" s="125"/>
      <c r="CH102" s="125"/>
      <c r="CI102" s="125"/>
      <c r="CJ102" s="125"/>
      <c r="CK102" s="125"/>
      <c r="CL102" s="125"/>
      <c r="CM102" s="126"/>
      <c r="CN102" s="133"/>
      <c r="CO102" s="125"/>
      <c r="CP102" s="125"/>
      <c r="CQ102" s="125"/>
      <c r="CR102" s="125"/>
      <c r="CS102" s="125"/>
      <c r="CT102" s="125"/>
      <c r="CU102" s="125"/>
      <c r="CV102" s="125"/>
      <c r="CW102" s="126"/>
      <c r="CX102" s="133"/>
      <c r="CY102" s="151"/>
      <c r="CZ102" s="151"/>
      <c r="DA102" s="151"/>
      <c r="DB102" s="151"/>
      <c r="DC102" s="151"/>
      <c r="DD102" s="151"/>
      <c r="DE102" s="151"/>
      <c r="DF102" s="151"/>
      <c r="DG102" s="152"/>
      <c r="DH102" s="130"/>
      <c r="DI102" s="131"/>
      <c r="DJ102" s="131"/>
      <c r="DK102" s="131"/>
      <c r="DL102" s="131"/>
      <c r="DM102" s="131"/>
      <c r="DN102" s="131"/>
      <c r="DO102" s="131"/>
      <c r="DP102" s="131"/>
      <c r="DQ102" s="131"/>
      <c r="DR102" s="131"/>
      <c r="DS102" s="131"/>
      <c r="DT102" s="131"/>
      <c r="DU102" s="131"/>
      <c r="DV102" s="131"/>
      <c r="DW102" s="131"/>
      <c r="DX102" s="132"/>
      <c r="DY102" s="18"/>
    </row>
    <row r="103" spans="1:129" s="5" customFormat="1" ht="31.5" customHeight="1" x14ac:dyDescent="0.2">
      <c r="A103" s="119" t="s">
        <v>83</v>
      </c>
      <c r="B103" s="121"/>
      <c r="C103" s="121"/>
      <c r="D103" s="121"/>
      <c r="E103" s="121"/>
      <c r="F103" s="121"/>
      <c r="G103" s="121"/>
      <c r="H103" s="121"/>
      <c r="I103" s="122"/>
      <c r="J103" s="24"/>
      <c r="K103" s="123" t="s">
        <v>84</v>
      </c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29"/>
      <c r="BI103" s="124" t="s">
        <v>4</v>
      </c>
      <c r="BJ103" s="125"/>
      <c r="BK103" s="125"/>
      <c r="BL103" s="125"/>
      <c r="BM103" s="125"/>
      <c r="BN103" s="125"/>
      <c r="BO103" s="125"/>
      <c r="BP103" s="125"/>
      <c r="BQ103" s="125"/>
      <c r="BR103" s="125"/>
      <c r="BS103" s="126"/>
      <c r="BT103" s="124"/>
      <c r="BU103" s="125"/>
      <c r="BV103" s="125"/>
      <c r="BW103" s="125"/>
      <c r="BX103" s="125"/>
      <c r="BY103" s="125"/>
      <c r="BZ103" s="125"/>
      <c r="CA103" s="125"/>
      <c r="CB103" s="125"/>
      <c r="CC103" s="126"/>
      <c r="CD103" s="124"/>
      <c r="CE103" s="125"/>
      <c r="CF103" s="125"/>
      <c r="CG103" s="125"/>
      <c r="CH103" s="125"/>
      <c r="CI103" s="125"/>
      <c r="CJ103" s="125"/>
      <c r="CK103" s="125"/>
      <c r="CL103" s="125"/>
      <c r="CM103" s="126"/>
      <c r="CN103" s="133"/>
      <c r="CO103" s="125"/>
      <c r="CP103" s="125"/>
      <c r="CQ103" s="125"/>
      <c r="CR103" s="125"/>
      <c r="CS103" s="125"/>
      <c r="CT103" s="125"/>
      <c r="CU103" s="125"/>
      <c r="CV103" s="125"/>
      <c r="CW103" s="126"/>
      <c r="CX103" s="133"/>
      <c r="CY103" s="125"/>
      <c r="CZ103" s="125"/>
      <c r="DA103" s="125"/>
      <c r="DB103" s="125"/>
      <c r="DC103" s="125"/>
      <c r="DD103" s="125"/>
      <c r="DE103" s="125"/>
      <c r="DF103" s="125"/>
      <c r="DG103" s="126"/>
      <c r="DH103" s="130"/>
      <c r="DI103" s="131"/>
      <c r="DJ103" s="131"/>
      <c r="DK103" s="131"/>
      <c r="DL103" s="131"/>
      <c r="DM103" s="131"/>
      <c r="DN103" s="131"/>
      <c r="DO103" s="131"/>
      <c r="DP103" s="131"/>
      <c r="DQ103" s="131"/>
      <c r="DR103" s="131"/>
      <c r="DS103" s="131"/>
      <c r="DT103" s="131"/>
      <c r="DU103" s="131"/>
      <c r="DV103" s="131"/>
      <c r="DW103" s="131"/>
      <c r="DX103" s="132"/>
      <c r="DY103" s="18"/>
    </row>
    <row r="104" spans="1:129" s="5" customFormat="1" ht="30.75" customHeight="1" x14ac:dyDescent="0.2">
      <c r="A104" s="119" t="s">
        <v>85</v>
      </c>
      <c r="B104" s="121"/>
      <c r="C104" s="121"/>
      <c r="D104" s="121"/>
      <c r="E104" s="121"/>
      <c r="F104" s="121"/>
      <c r="G104" s="121"/>
      <c r="H104" s="121"/>
      <c r="I104" s="122"/>
      <c r="J104" s="24"/>
      <c r="K104" s="123" t="s">
        <v>86</v>
      </c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29"/>
      <c r="BI104" s="124" t="s">
        <v>4</v>
      </c>
      <c r="BJ104" s="125"/>
      <c r="BK104" s="125"/>
      <c r="BL104" s="125"/>
      <c r="BM104" s="125"/>
      <c r="BN104" s="125"/>
      <c r="BO104" s="125"/>
      <c r="BP104" s="125"/>
      <c r="BQ104" s="125"/>
      <c r="BR104" s="125"/>
      <c r="BS104" s="126"/>
      <c r="BT104" s="124"/>
      <c r="BU104" s="125"/>
      <c r="BV104" s="125"/>
      <c r="BW104" s="125"/>
      <c r="BX104" s="125"/>
      <c r="BY104" s="125"/>
      <c r="BZ104" s="125"/>
      <c r="CA104" s="125"/>
      <c r="CB104" s="125"/>
      <c r="CC104" s="126"/>
      <c r="CD104" s="124"/>
      <c r="CE104" s="125"/>
      <c r="CF104" s="125"/>
      <c r="CG104" s="125"/>
      <c r="CH104" s="125"/>
      <c r="CI104" s="125"/>
      <c r="CJ104" s="125"/>
      <c r="CK104" s="125"/>
      <c r="CL104" s="125"/>
      <c r="CM104" s="126"/>
      <c r="CN104" s="127"/>
      <c r="CO104" s="128"/>
      <c r="CP104" s="128"/>
      <c r="CQ104" s="128"/>
      <c r="CR104" s="128"/>
      <c r="CS104" s="128"/>
      <c r="CT104" s="128"/>
      <c r="CU104" s="128"/>
      <c r="CV104" s="128"/>
      <c r="CW104" s="129"/>
      <c r="CX104" s="127"/>
      <c r="CY104" s="128"/>
      <c r="CZ104" s="128"/>
      <c r="DA104" s="128"/>
      <c r="DB104" s="128"/>
      <c r="DC104" s="128"/>
      <c r="DD104" s="128"/>
      <c r="DE104" s="128"/>
      <c r="DF104" s="128"/>
      <c r="DG104" s="129"/>
      <c r="DH104" s="130"/>
      <c r="DI104" s="131"/>
      <c r="DJ104" s="131"/>
      <c r="DK104" s="131"/>
      <c r="DL104" s="131"/>
      <c r="DM104" s="131"/>
      <c r="DN104" s="131"/>
      <c r="DO104" s="131"/>
      <c r="DP104" s="131"/>
      <c r="DQ104" s="131"/>
      <c r="DR104" s="131"/>
      <c r="DS104" s="131"/>
      <c r="DT104" s="131"/>
      <c r="DU104" s="131"/>
      <c r="DV104" s="131"/>
      <c r="DW104" s="131"/>
      <c r="DX104" s="132"/>
      <c r="DY104" s="18"/>
    </row>
    <row r="105" spans="1:129" s="5" customFormat="1" ht="52.5" customHeight="1" x14ac:dyDescent="0.2">
      <c r="A105" s="145" t="s">
        <v>87</v>
      </c>
      <c r="B105" s="145"/>
      <c r="C105" s="145"/>
      <c r="D105" s="145"/>
      <c r="E105" s="145"/>
      <c r="F105" s="145"/>
      <c r="G105" s="145"/>
      <c r="H105" s="145"/>
      <c r="I105" s="145"/>
      <c r="J105" s="20"/>
      <c r="K105" s="149" t="s">
        <v>88</v>
      </c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50"/>
      <c r="BI105" s="135" t="s">
        <v>66</v>
      </c>
      <c r="BJ105" s="135"/>
      <c r="BK105" s="135"/>
      <c r="BL105" s="135"/>
      <c r="BM105" s="135"/>
      <c r="BN105" s="135"/>
      <c r="BO105" s="135"/>
      <c r="BP105" s="135"/>
      <c r="BQ105" s="135"/>
      <c r="BR105" s="135"/>
      <c r="BS105" s="135"/>
      <c r="BT105" s="146"/>
      <c r="BU105" s="146"/>
      <c r="BV105" s="146"/>
      <c r="BW105" s="146"/>
      <c r="BX105" s="146"/>
      <c r="BY105" s="146"/>
      <c r="BZ105" s="146"/>
      <c r="CA105" s="146"/>
      <c r="CB105" s="146"/>
      <c r="CC105" s="146"/>
      <c r="CD105" s="135"/>
      <c r="CE105" s="135"/>
      <c r="CF105" s="135"/>
      <c r="CG105" s="135"/>
      <c r="CH105" s="135"/>
      <c r="CI105" s="135"/>
      <c r="CJ105" s="135"/>
      <c r="CK105" s="135"/>
      <c r="CL105" s="135"/>
      <c r="CM105" s="135"/>
      <c r="CN105" s="147">
        <v>7.0723000000000003</v>
      </c>
      <c r="CO105" s="148"/>
      <c r="CP105" s="148"/>
      <c r="CQ105" s="148"/>
      <c r="CR105" s="148"/>
      <c r="CS105" s="148"/>
      <c r="CT105" s="148"/>
      <c r="CU105" s="148"/>
      <c r="CV105" s="148"/>
      <c r="CW105" s="148"/>
      <c r="CX105" s="134">
        <v>5.84</v>
      </c>
      <c r="CY105" s="135"/>
      <c r="CZ105" s="135"/>
      <c r="DA105" s="135"/>
      <c r="DB105" s="135"/>
      <c r="DC105" s="135"/>
      <c r="DD105" s="135"/>
      <c r="DE105" s="135"/>
      <c r="DF105" s="135"/>
      <c r="DG105" s="135"/>
      <c r="DH105" s="136" t="s">
        <v>37</v>
      </c>
      <c r="DI105" s="136"/>
      <c r="DJ105" s="136"/>
      <c r="DK105" s="136"/>
      <c r="DL105" s="136"/>
      <c r="DM105" s="136"/>
      <c r="DN105" s="136"/>
      <c r="DO105" s="136"/>
      <c r="DP105" s="136"/>
      <c r="DQ105" s="136"/>
      <c r="DR105" s="136"/>
      <c r="DS105" s="136"/>
      <c r="DT105" s="136"/>
      <c r="DU105" s="136"/>
      <c r="DV105" s="136"/>
      <c r="DW105" s="136"/>
      <c r="DX105" s="136"/>
      <c r="DY105" s="18"/>
    </row>
    <row r="106" spans="1:129" s="5" customFormat="1" ht="43.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7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9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137"/>
      <c r="CO106" s="138"/>
      <c r="CP106" s="138"/>
      <c r="CQ106" s="138"/>
      <c r="CR106" s="138"/>
      <c r="CS106" s="138"/>
      <c r="CT106" s="138"/>
      <c r="CU106" s="138"/>
      <c r="CV106" s="138"/>
      <c r="CW106" s="138"/>
      <c r="CX106" s="139"/>
      <c r="CY106" s="140"/>
      <c r="CZ106" s="140"/>
      <c r="DA106" s="140"/>
      <c r="DB106" s="140"/>
      <c r="DC106" s="7"/>
      <c r="DD106" s="7"/>
      <c r="DE106" s="7"/>
      <c r="DF106" s="7"/>
      <c r="DG106" s="7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9"/>
    </row>
    <row r="107" spans="1:129" s="5" customFormat="1" ht="45" hidden="1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7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141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2"/>
      <c r="BC107" s="21"/>
      <c r="BD107" s="21"/>
      <c r="BE107" s="21"/>
      <c r="BF107" s="21"/>
      <c r="BG107" s="21"/>
      <c r="BH107" s="16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143"/>
      <c r="CO107" s="144"/>
      <c r="CP107" s="144"/>
      <c r="CQ107" s="144"/>
      <c r="CR107" s="144"/>
      <c r="CS107" s="144"/>
      <c r="CT107" s="144"/>
      <c r="CU107" s="144"/>
      <c r="CV107" s="144"/>
      <c r="CW107" s="144"/>
      <c r="CX107" s="144"/>
      <c r="CY107" s="144"/>
      <c r="CZ107" s="144"/>
      <c r="DA107" s="144"/>
      <c r="DB107" s="7"/>
      <c r="DC107" s="7"/>
      <c r="DD107" s="7"/>
      <c r="DE107" s="7"/>
      <c r="DF107" s="7"/>
      <c r="DG107" s="7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</row>
    <row r="108" spans="1:129" s="5" customFormat="1" ht="4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7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9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</row>
    <row r="109" spans="1:129" s="5" customFormat="1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7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2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</row>
    <row r="110" spans="1:129" s="5" customFormat="1" ht="4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7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9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</row>
    <row r="111" spans="1:129" ht="15" customHeight="1" x14ac:dyDescent="0.25"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</row>
    <row r="112" spans="1:129" s="1" customFormat="1" ht="12.75" hidden="1" x14ac:dyDescent="0.2">
      <c r="G112" s="1" t="s">
        <v>17</v>
      </c>
    </row>
    <row r="113" spans="1:128" s="1" customFormat="1" ht="68.25" hidden="1" customHeight="1" x14ac:dyDescent="0.2">
      <c r="A113" s="120" t="s">
        <v>89</v>
      </c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0"/>
      <c r="BO113" s="120"/>
      <c r="BP113" s="120"/>
      <c r="BQ113" s="120"/>
      <c r="BR113" s="120"/>
      <c r="BS113" s="120"/>
      <c r="BT113" s="120"/>
      <c r="BU113" s="120"/>
      <c r="BV113" s="120"/>
      <c r="BW113" s="120"/>
      <c r="BX113" s="120"/>
      <c r="BY113" s="120"/>
      <c r="BZ113" s="120"/>
      <c r="CA113" s="120"/>
      <c r="CB113" s="120"/>
      <c r="CC113" s="120"/>
      <c r="CD113" s="120"/>
      <c r="CE113" s="120"/>
      <c r="CF113" s="120"/>
      <c r="CG113" s="120"/>
      <c r="CH113" s="120"/>
      <c r="CI113" s="120"/>
      <c r="CJ113" s="120"/>
      <c r="CK113" s="120"/>
      <c r="CL113" s="120"/>
      <c r="CM113" s="120"/>
      <c r="CN113" s="120"/>
      <c r="CO113" s="120"/>
      <c r="CP113" s="120"/>
      <c r="CQ113" s="120"/>
      <c r="CR113" s="120"/>
      <c r="CS113" s="120"/>
      <c r="CT113" s="120"/>
      <c r="CU113" s="120"/>
      <c r="CV113" s="120"/>
      <c r="CW113" s="120"/>
      <c r="CX113" s="120"/>
      <c r="CY113" s="120"/>
      <c r="CZ113" s="120"/>
      <c r="DA113" s="120"/>
      <c r="DB113" s="120"/>
      <c r="DC113" s="120"/>
      <c r="DD113" s="120"/>
      <c r="DE113" s="120"/>
      <c r="DF113" s="120"/>
      <c r="DG113" s="120"/>
      <c r="DH113" s="120"/>
      <c r="DI113" s="120"/>
      <c r="DJ113" s="120"/>
      <c r="DK113" s="120"/>
      <c r="DL113" s="120"/>
      <c r="DM113" s="120"/>
      <c r="DN113" s="120"/>
      <c r="DO113" s="120"/>
      <c r="DP113" s="120"/>
      <c r="DQ113" s="120"/>
      <c r="DR113" s="120"/>
      <c r="DS113" s="120"/>
      <c r="DT113" s="120"/>
      <c r="DU113" s="120"/>
      <c r="DV113" s="120"/>
      <c r="DW113" s="120"/>
      <c r="DX113" s="120"/>
    </row>
    <row r="114" spans="1:128" s="1" customFormat="1" ht="25.5" hidden="1" customHeight="1" x14ac:dyDescent="0.2">
      <c r="A114" s="120" t="s">
        <v>90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120"/>
      <c r="BE114" s="120"/>
      <c r="BF114" s="120"/>
      <c r="BG114" s="120"/>
      <c r="BH114" s="120"/>
      <c r="BI114" s="120"/>
      <c r="BJ114" s="120"/>
      <c r="BK114" s="120"/>
      <c r="BL114" s="120"/>
      <c r="BM114" s="120"/>
      <c r="BN114" s="120"/>
      <c r="BO114" s="120"/>
      <c r="BP114" s="120"/>
      <c r="BQ114" s="120"/>
      <c r="BR114" s="120"/>
      <c r="BS114" s="120"/>
      <c r="BT114" s="120"/>
      <c r="BU114" s="120"/>
      <c r="BV114" s="120"/>
      <c r="BW114" s="120"/>
      <c r="BX114" s="120"/>
      <c r="BY114" s="120"/>
      <c r="BZ114" s="120"/>
      <c r="CA114" s="120"/>
      <c r="CB114" s="120"/>
      <c r="CC114" s="120"/>
      <c r="CD114" s="120"/>
      <c r="CE114" s="120"/>
      <c r="CF114" s="120"/>
      <c r="CG114" s="120"/>
      <c r="CH114" s="120"/>
      <c r="CI114" s="120"/>
      <c r="CJ114" s="120"/>
      <c r="CK114" s="120"/>
      <c r="CL114" s="120"/>
      <c r="CM114" s="120"/>
      <c r="CN114" s="120"/>
      <c r="CO114" s="120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  <c r="DB114" s="120"/>
      <c r="DC114" s="120"/>
      <c r="DD114" s="120"/>
      <c r="DE114" s="120"/>
      <c r="DF114" s="120"/>
      <c r="DG114" s="120"/>
      <c r="DH114" s="120"/>
      <c r="DI114" s="120"/>
      <c r="DJ114" s="120"/>
      <c r="DK114" s="120"/>
      <c r="DL114" s="120"/>
      <c r="DM114" s="120"/>
      <c r="DN114" s="120"/>
      <c r="DO114" s="120"/>
      <c r="DP114" s="120"/>
      <c r="DQ114" s="120"/>
      <c r="DR114" s="120"/>
      <c r="DS114" s="120"/>
      <c r="DT114" s="120"/>
      <c r="DU114" s="120"/>
      <c r="DV114" s="120"/>
      <c r="DW114" s="120"/>
      <c r="DX114" s="120"/>
    </row>
    <row r="115" spans="1:128" s="1" customFormat="1" ht="25.5" hidden="1" customHeight="1" x14ac:dyDescent="0.2">
      <c r="A115" s="120" t="s">
        <v>114</v>
      </c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0"/>
      <c r="AZ115" s="120"/>
      <c r="BA115" s="120"/>
      <c r="BB115" s="120"/>
      <c r="BC115" s="120"/>
      <c r="BD115" s="120"/>
      <c r="BE115" s="120"/>
      <c r="BF115" s="120"/>
      <c r="BG115" s="120"/>
      <c r="BH115" s="120"/>
      <c r="BI115" s="120"/>
      <c r="BJ115" s="120"/>
      <c r="BK115" s="120"/>
      <c r="BL115" s="120"/>
      <c r="BM115" s="120"/>
      <c r="BN115" s="120"/>
      <c r="BO115" s="120"/>
      <c r="BP115" s="120"/>
      <c r="BQ115" s="120"/>
      <c r="BR115" s="120"/>
      <c r="BS115" s="120"/>
      <c r="BT115" s="120"/>
      <c r="BU115" s="120"/>
      <c r="BV115" s="120"/>
      <c r="BW115" s="120"/>
      <c r="BX115" s="120"/>
      <c r="BY115" s="120"/>
      <c r="BZ115" s="120"/>
      <c r="CA115" s="120"/>
      <c r="CB115" s="120"/>
      <c r="CC115" s="120"/>
      <c r="CD115" s="120"/>
      <c r="CE115" s="120"/>
      <c r="CF115" s="120"/>
      <c r="CG115" s="120"/>
      <c r="CH115" s="120"/>
      <c r="CI115" s="120"/>
      <c r="CJ115" s="120"/>
      <c r="CK115" s="120"/>
      <c r="CL115" s="120"/>
      <c r="CM115" s="120"/>
      <c r="CN115" s="120"/>
      <c r="CO115" s="120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  <c r="DB115" s="120"/>
      <c r="DC115" s="120"/>
      <c r="DD115" s="120"/>
      <c r="DE115" s="120"/>
      <c r="DF115" s="120"/>
      <c r="DG115" s="120"/>
      <c r="DH115" s="120"/>
      <c r="DI115" s="120"/>
      <c r="DJ115" s="120"/>
      <c r="DK115" s="120"/>
      <c r="DL115" s="120"/>
      <c r="DM115" s="120"/>
      <c r="DN115" s="120"/>
      <c r="DO115" s="120"/>
      <c r="DP115" s="120"/>
      <c r="DQ115" s="120"/>
      <c r="DR115" s="120"/>
      <c r="DS115" s="120"/>
      <c r="DT115" s="120"/>
      <c r="DU115" s="120"/>
      <c r="DV115" s="120"/>
      <c r="DW115" s="120"/>
      <c r="DX115" s="120"/>
    </row>
    <row r="116" spans="1:128" s="1" customFormat="1" ht="25.5" hidden="1" customHeight="1" x14ac:dyDescent="0.2">
      <c r="A116" s="120" t="s">
        <v>91</v>
      </c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20"/>
      <c r="BE116" s="120"/>
      <c r="BF116" s="120"/>
      <c r="BG116" s="120"/>
      <c r="BH116" s="120"/>
      <c r="BI116" s="120"/>
      <c r="BJ116" s="120"/>
      <c r="BK116" s="120"/>
      <c r="BL116" s="120"/>
      <c r="BM116" s="120"/>
      <c r="BN116" s="120"/>
      <c r="BO116" s="120"/>
      <c r="BP116" s="120"/>
      <c r="BQ116" s="120"/>
      <c r="BR116" s="120"/>
      <c r="BS116" s="120"/>
      <c r="BT116" s="120"/>
      <c r="BU116" s="120"/>
      <c r="BV116" s="120"/>
      <c r="BW116" s="120"/>
      <c r="BX116" s="120"/>
      <c r="BY116" s="120"/>
      <c r="BZ116" s="120"/>
      <c r="CA116" s="120"/>
      <c r="CB116" s="120"/>
      <c r="CC116" s="120"/>
      <c r="CD116" s="120"/>
      <c r="CE116" s="120"/>
      <c r="CF116" s="120"/>
      <c r="CG116" s="120"/>
      <c r="CH116" s="120"/>
      <c r="CI116" s="120"/>
      <c r="CJ116" s="120"/>
      <c r="CK116" s="120"/>
      <c r="CL116" s="120"/>
      <c r="CM116" s="120"/>
      <c r="CN116" s="120"/>
      <c r="CO116" s="120"/>
      <c r="CP116" s="120"/>
      <c r="CQ116" s="120"/>
      <c r="CR116" s="120"/>
      <c r="CS116" s="120"/>
      <c r="CT116" s="120"/>
      <c r="CU116" s="120"/>
      <c r="CV116" s="120"/>
      <c r="CW116" s="120"/>
      <c r="CX116" s="120"/>
      <c r="CY116" s="120"/>
      <c r="CZ116" s="120"/>
      <c r="DA116" s="120"/>
      <c r="DB116" s="120"/>
      <c r="DC116" s="120"/>
      <c r="DD116" s="120"/>
      <c r="DE116" s="120"/>
      <c r="DF116" s="120"/>
      <c r="DG116" s="120"/>
      <c r="DH116" s="120"/>
      <c r="DI116" s="120"/>
      <c r="DJ116" s="120"/>
      <c r="DK116" s="120"/>
      <c r="DL116" s="120"/>
      <c r="DM116" s="120"/>
      <c r="DN116" s="120"/>
      <c r="DO116" s="120"/>
      <c r="DP116" s="120"/>
      <c r="DQ116" s="120"/>
      <c r="DR116" s="120"/>
      <c r="DS116" s="120"/>
      <c r="DT116" s="120"/>
      <c r="DU116" s="120"/>
      <c r="DV116" s="120"/>
      <c r="DW116" s="120"/>
      <c r="DX116" s="120"/>
    </row>
    <row r="117" spans="1:128" s="1" customFormat="1" ht="25.5" hidden="1" customHeight="1" x14ac:dyDescent="0.2">
      <c r="A117" s="120" t="s">
        <v>92</v>
      </c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/>
      <c r="BN117" s="120"/>
      <c r="BO117" s="120"/>
      <c r="BP117" s="120"/>
      <c r="BQ117" s="120"/>
      <c r="BR117" s="120"/>
      <c r="BS117" s="120"/>
      <c r="BT117" s="120"/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/>
      <c r="CJ117" s="120"/>
      <c r="CK117" s="120"/>
      <c r="CL117" s="120"/>
      <c r="CM117" s="120"/>
      <c r="CN117" s="120"/>
      <c r="CO117" s="120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20"/>
      <c r="DB117" s="120"/>
      <c r="DC117" s="120"/>
      <c r="DD117" s="120"/>
      <c r="DE117" s="120"/>
      <c r="DF117" s="120"/>
      <c r="DG117" s="120"/>
      <c r="DH117" s="120"/>
      <c r="DI117" s="120"/>
      <c r="DJ117" s="120"/>
      <c r="DK117" s="120"/>
      <c r="DL117" s="120"/>
      <c r="DM117" s="120"/>
      <c r="DN117" s="120"/>
      <c r="DO117" s="120"/>
      <c r="DP117" s="120"/>
      <c r="DQ117" s="120"/>
      <c r="DR117" s="120"/>
      <c r="DS117" s="120"/>
      <c r="DT117" s="120"/>
      <c r="DU117" s="120"/>
      <c r="DV117" s="120"/>
      <c r="DW117" s="120"/>
      <c r="DX117" s="120"/>
    </row>
    <row r="118" spans="1:128" ht="3" customHeight="1" x14ac:dyDescent="0.25"/>
  </sheetData>
  <mergeCells count="551">
    <mergeCell ref="K89:BH89"/>
    <mergeCell ref="BI89:BS89"/>
    <mergeCell ref="CX89:DA89"/>
    <mergeCell ref="CL89:CW89"/>
    <mergeCell ref="K98:BH98"/>
    <mergeCell ref="K99:BH99"/>
    <mergeCell ref="CX99:DA99"/>
    <mergeCell ref="CN99:CW99"/>
    <mergeCell ref="K70:BH70"/>
    <mergeCell ref="CN70:CW70"/>
    <mergeCell ref="CX70:DA70"/>
    <mergeCell ref="CX73:DG73"/>
    <mergeCell ref="CX71:DG71"/>
    <mergeCell ref="CX77:DG77"/>
    <mergeCell ref="CX79:DG79"/>
    <mergeCell ref="CX81:DG81"/>
    <mergeCell ref="CX83:DG83"/>
    <mergeCell ref="CX85:DG85"/>
    <mergeCell ref="CX87:DG87"/>
    <mergeCell ref="CX90:DG90"/>
    <mergeCell ref="CX92:DG92"/>
    <mergeCell ref="CX94:DG94"/>
    <mergeCell ref="CX96:DG96"/>
    <mergeCell ref="K75:BH75"/>
    <mergeCell ref="K52:BH52"/>
    <mergeCell ref="K53:BH53"/>
    <mergeCell ref="CN52:CW52"/>
    <mergeCell ref="CN53:CW53"/>
    <mergeCell ref="CX52:DG52"/>
    <mergeCell ref="CX54:DG54"/>
    <mergeCell ref="K54:BH54"/>
    <mergeCell ref="CX58:DG58"/>
    <mergeCell ref="CX60:DG60"/>
    <mergeCell ref="CX56:DA56"/>
    <mergeCell ref="CX53:DA53"/>
    <mergeCell ref="K55:BH55"/>
    <mergeCell ref="CX55:DA55"/>
    <mergeCell ref="CN54:CW54"/>
    <mergeCell ref="CN55:CW55"/>
    <mergeCell ref="CN56:CW56"/>
    <mergeCell ref="K57:BH57"/>
    <mergeCell ref="CN57:CW57"/>
    <mergeCell ref="K56:BH56"/>
    <mergeCell ref="CN46:CW46"/>
    <mergeCell ref="CN47:CW47"/>
    <mergeCell ref="CN48:CW48"/>
    <mergeCell ref="CN49:CW49"/>
    <mergeCell ref="CN50:CW50"/>
    <mergeCell ref="CX46:DG46"/>
    <mergeCell ref="CX47:DG47"/>
    <mergeCell ref="CX48:DG48"/>
    <mergeCell ref="CX49:DG49"/>
    <mergeCell ref="CX50:DG50"/>
    <mergeCell ref="K46:BH46"/>
    <mergeCell ref="K47:BH47"/>
    <mergeCell ref="K48:BH48"/>
    <mergeCell ref="K49:BH49"/>
    <mergeCell ref="K50:BH50"/>
    <mergeCell ref="A5:DX5"/>
    <mergeCell ref="A6:DX6"/>
    <mergeCell ref="A7:DX7"/>
    <mergeCell ref="A8:DX8"/>
    <mergeCell ref="AG10:CI10"/>
    <mergeCell ref="J11:BN11"/>
    <mergeCell ref="C22:DY22"/>
    <mergeCell ref="D23:DA23"/>
    <mergeCell ref="K25:BO25"/>
    <mergeCell ref="AS26:AZ26"/>
    <mergeCell ref="BA26:BB26"/>
    <mergeCell ref="BC26:BJ26"/>
    <mergeCell ref="J12:BN12"/>
    <mergeCell ref="AQ13:AX13"/>
    <mergeCell ref="AY13:AZ13"/>
    <mergeCell ref="BA13:BH13"/>
    <mergeCell ref="C20:DA20"/>
    <mergeCell ref="C21:DY21"/>
    <mergeCell ref="A29:I30"/>
    <mergeCell ref="J29:BH30"/>
    <mergeCell ref="BI29:BS30"/>
    <mergeCell ref="BT29:CM29"/>
    <mergeCell ref="CN29:DG29"/>
    <mergeCell ref="DH29:DX30"/>
    <mergeCell ref="BT30:CC30"/>
    <mergeCell ref="CD30:CM30"/>
    <mergeCell ref="CN30:CW30"/>
    <mergeCell ref="CX30:DG30"/>
    <mergeCell ref="CX31:DG31"/>
    <mergeCell ref="DH31:DX31"/>
    <mergeCell ref="A32:I32"/>
    <mergeCell ref="K32:BG32"/>
    <mergeCell ref="BI32:BS32"/>
    <mergeCell ref="BT32:CC32"/>
    <mergeCell ref="CD32:CM32"/>
    <mergeCell ref="CN32:CW32"/>
    <mergeCell ref="CX32:DG32"/>
    <mergeCell ref="DH32:DX32"/>
    <mergeCell ref="A31:I31"/>
    <mergeCell ref="K31:BG31"/>
    <mergeCell ref="BI31:BS31"/>
    <mergeCell ref="BT31:CC31"/>
    <mergeCell ref="CD31:CM31"/>
    <mergeCell ref="CN31:CW31"/>
    <mergeCell ref="CX33:DG33"/>
    <mergeCell ref="DH33:DX33"/>
    <mergeCell ref="A34:I34"/>
    <mergeCell ref="K34:BG34"/>
    <mergeCell ref="BI34:BS34"/>
    <mergeCell ref="BT34:CC34"/>
    <mergeCell ref="CD34:CM34"/>
    <mergeCell ref="CN34:CW34"/>
    <mergeCell ref="CX34:DG34"/>
    <mergeCell ref="DH34:DX34"/>
    <mergeCell ref="A33:I33"/>
    <mergeCell ref="K33:BG33"/>
    <mergeCell ref="BI33:BS33"/>
    <mergeCell ref="BT33:CC33"/>
    <mergeCell ref="CD33:CM33"/>
    <mergeCell ref="CN33:CW33"/>
    <mergeCell ref="CX35:DG35"/>
    <mergeCell ref="DH35:DX35"/>
    <mergeCell ref="A36:I36"/>
    <mergeCell ref="K36:BG36"/>
    <mergeCell ref="BI36:BS36"/>
    <mergeCell ref="BT36:CC36"/>
    <mergeCell ref="CD36:CM36"/>
    <mergeCell ref="CN36:CW36"/>
    <mergeCell ref="CX36:DG36"/>
    <mergeCell ref="DH36:DX36"/>
    <mergeCell ref="A35:I35"/>
    <mergeCell ref="K35:BG35"/>
    <mergeCell ref="BI35:BS35"/>
    <mergeCell ref="BT35:CC35"/>
    <mergeCell ref="CD35:CM35"/>
    <mergeCell ref="CN35:CW35"/>
    <mergeCell ref="CX37:DG37"/>
    <mergeCell ref="DH37:DX37"/>
    <mergeCell ref="A38:I38"/>
    <mergeCell ref="K38:BG38"/>
    <mergeCell ref="BI38:BS38"/>
    <mergeCell ref="BT38:CC38"/>
    <mergeCell ref="CD38:CM38"/>
    <mergeCell ref="CN38:CW38"/>
    <mergeCell ref="CX38:DG38"/>
    <mergeCell ref="DH38:DX38"/>
    <mergeCell ref="A37:I37"/>
    <mergeCell ref="BI37:BS37"/>
    <mergeCell ref="BT37:CC37"/>
    <mergeCell ref="CD37:CM37"/>
    <mergeCell ref="CN37:CW37"/>
    <mergeCell ref="K37:BH37"/>
    <mergeCell ref="CX39:DG39"/>
    <mergeCell ref="DH39:DX39"/>
    <mergeCell ref="A40:I40"/>
    <mergeCell ref="K40:BG40"/>
    <mergeCell ref="BI40:BS40"/>
    <mergeCell ref="BT40:CC40"/>
    <mergeCell ref="CD40:CM40"/>
    <mergeCell ref="CN40:CW40"/>
    <mergeCell ref="CX40:DG40"/>
    <mergeCell ref="DH40:DX40"/>
    <mergeCell ref="A39:I39"/>
    <mergeCell ref="K39:BG39"/>
    <mergeCell ref="BI39:BS39"/>
    <mergeCell ref="BT39:CC39"/>
    <mergeCell ref="CD39:CM39"/>
    <mergeCell ref="CN39:CW39"/>
    <mergeCell ref="CX41:DG41"/>
    <mergeCell ref="DH41:DX41"/>
    <mergeCell ref="A42:I42"/>
    <mergeCell ref="K42:BG42"/>
    <mergeCell ref="BI42:BS42"/>
    <mergeCell ref="BT42:CC42"/>
    <mergeCell ref="CD42:CM42"/>
    <mergeCell ref="CN42:CW42"/>
    <mergeCell ref="CX42:DG42"/>
    <mergeCell ref="DH42:DX42"/>
    <mergeCell ref="A41:I41"/>
    <mergeCell ref="K41:BG41"/>
    <mergeCell ref="BI41:BS41"/>
    <mergeCell ref="BT41:CC41"/>
    <mergeCell ref="CD41:CM41"/>
    <mergeCell ref="CN41:CW41"/>
    <mergeCell ref="CX43:DG43"/>
    <mergeCell ref="DH43:DX43"/>
    <mergeCell ref="A44:I44"/>
    <mergeCell ref="BI44:BS44"/>
    <mergeCell ref="BT44:CC44"/>
    <mergeCell ref="CD44:CM44"/>
    <mergeCell ref="CN44:CW44"/>
    <mergeCell ref="CX45:DG45"/>
    <mergeCell ref="DH44:DX44"/>
    <mergeCell ref="A43:I43"/>
    <mergeCell ref="K43:BG43"/>
    <mergeCell ref="BI43:BS43"/>
    <mergeCell ref="BT43:CC43"/>
    <mergeCell ref="CD43:CM43"/>
    <mergeCell ref="CN43:CW43"/>
    <mergeCell ref="K44:BH44"/>
    <mergeCell ref="CX44:DG44"/>
    <mergeCell ref="CN45:CW45"/>
    <mergeCell ref="K45:BH45"/>
    <mergeCell ref="DH58:DX58"/>
    <mergeCell ref="A59:I59"/>
    <mergeCell ref="K59:BG59"/>
    <mergeCell ref="BI59:BS59"/>
    <mergeCell ref="BT59:CC59"/>
    <mergeCell ref="CD59:CM59"/>
    <mergeCell ref="CN59:CW59"/>
    <mergeCell ref="CX59:DG59"/>
    <mergeCell ref="DH59:DX59"/>
    <mergeCell ref="A58:I58"/>
    <mergeCell ref="K58:BG58"/>
    <mergeCell ref="BI58:BS58"/>
    <mergeCell ref="BT58:CC58"/>
    <mergeCell ref="CD58:CM58"/>
    <mergeCell ref="CN58:CW58"/>
    <mergeCell ref="DH60:DX60"/>
    <mergeCell ref="A61:I61"/>
    <mergeCell ref="K61:BG61"/>
    <mergeCell ref="BI61:BS61"/>
    <mergeCell ref="BT61:CC61"/>
    <mergeCell ref="CD61:CM61"/>
    <mergeCell ref="CN61:CW61"/>
    <mergeCell ref="CX61:DG61"/>
    <mergeCell ref="DH61:DX61"/>
    <mergeCell ref="A60:I60"/>
    <mergeCell ref="K60:BG60"/>
    <mergeCell ref="BI60:BS60"/>
    <mergeCell ref="BT60:CC60"/>
    <mergeCell ref="CD60:CM60"/>
    <mergeCell ref="CN60:CW60"/>
    <mergeCell ref="DH62:DX62"/>
    <mergeCell ref="A63:I63"/>
    <mergeCell ref="K63:BG63"/>
    <mergeCell ref="BI63:BS63"/>
    <mergeCell ref="BT63:CC63"/>
    <mergeCell ref="CD63:CM63"/>
    <mergeCell ref="CN63:CW63"/>
    <mergeCell ref="CX63:DG63"/>
    <mergeCell ref="DH63:DX63"/>
    <mergeCell ref="A62:I62"/>
    <mergeCell ref="BI62:BS62"/>
    <mergeCell ref="BT62:CC62"/>
    <mergeCell ref="CD62:CM62"/>
    <mergeCell ref="CN62:CW62"/>
    <mergeCell ref="K62:BH62"/>
    <mergeCell ref="CX62:DG62"/>
    <mergeCell ref="DH64:DX64"/>
    <mergeCell ref="A65:I65"/>
    <mergeCell ref="BI65:BS65"/>
    <mergeCell ref="BT65:CC65"/>
    <mergeCell ref="CD65:CM65"/>
    <mergeCell ref="CN65:CW65"/>
    <mergeCell ref="CX65:DG65"/>
    <mergeCell ref="DH65:DX65"/>
    <mergeCell ref="A64:I64"/>
    <mergeCell ref="K64:BG64"/>
    <mergeCell ref="BI64:BS64"/>
    <mergeCell ref="BT64:CC64"/>
    <mergeCell ref="CD64:CM64"/>
    <mergeCell ref="CN64:CW64"/>
    <mergeCell ref="K65:BH65"/>
    <mergeCell ref="CX64:DG64"/>
    <mergeCell ref="DH66:DX66"/>
    <mergeCell ref="A67:I67"/>
    <mergeCell ref="K67:BG67"/>
    <mergeCell ref="BI67:BS67"/>
    <mergeCell ref="BT67:CC67"/>
    <mergeCell ref="CD67:CM67"/>
    <mergeCell ref="CN67:CW67"/>
    <mergeCell ref="CX67:DG67"/>
    <mergeCell ref="DH67:DX67"/>
    <mergeCell ref="A66:I66"/>
    <mergeCell ref="K66:BG66"/>
    <mergeCell ref="BI66:BS66"/>
    <mergeCell ref="BT66:CC66"/>
    <mergeCell ref="CD66:CM66"/>
    <mergeCell ref="CN66:CW66"/>
    <mergeCell ref="CX66:DG66"/>
    <mergeCell ref="DH72:DX72"/>
    <mergeCell ref="A71:I71"/>
    <mergeCell ref="BI71:BS71"/>
    <mergeCell ref="BT71:CC71"/>
    <mergeCell ref="CD71:CM71"/>
    <mergeCell ref="K71:BH71"/>
    <mergeCell ref="DH68:DX68"/>
    <mergeCell ref="BI69:BS69"/>
    <mergeCell ref="BT69:CC69"/>
    <mergeCell ref="CD69:CM69"/>
    <mergeCell ref="CN69:CW69"/>
    <mergeCell ref="CX69:DG69"/>
    <mergeCell ref="DH69:DX69"/>
    <mergeCell ref="A68:I68"/>
    <mergeCell ref="K68:BG68"/>
    <mergeCell ref="BI68:BS68"/>
    <mergeCell ref="BT68:CC68"/>
    <mergeCell ref="CD68:CM68"/>
    <mergeCell ref="CN68:CW68"/>
    <mergeCell ref="K69:BH69"/>
    <mergeCell ref="CX68:DG68"/>
    <mergeCell ref="CN71:CW71"/>
    <mergeCell ref="DH71:DX71"/>
    <mergeCell ref="A72:I72"/>
    <mergeCell ref="CN74:CW74"/>
    <mergeCell ref="CX74:DG74"/>
    <mergeCell ref="DH74:DX74"/>
    <mergeCell ref="A73:I73"/>
    <mergeCell ref="BI73:BS73"/>
    <mergeCell ref="BT73:CC73"/>
    <mergeCell ref="CD73:CM73"/>
    <mergeCell ref="CN73:CW73"/>
    <mergeCell ref="K73:BH73"/>
    <mergeCell ref="K72:BG72"/>
    <mergeCell ref="BI72:BS72"/>
    <mergeCell ref="BT72:CC72"/>
    <mergeCell ref="CD72:CM72"/>
    <mergeCell ref="CN72:CW72"/>
    <mergeCell ref="DH75:DX75"/>
    <mergeCell ref="A76:I76"/>
    <mergeCell ref="K76:BG76"/>
    <mergeCell ref="BI76:BS76"/>
    <mergeCell ref="BT76:CC76"/>
    <mergeCell ref="CD76:CM76"/>
    <mergeCell ref="CN76:CW76"/>
    <mergeCell ref="CX76:DG76"/>
    <mergeCell ref="DH76:DX76"/>
    <mergeCell ref="A75:I75"/>
    <mergeCell ref="BI75:BS75"/>
    <mergeCell ref="BT75:CC75"/>
    <mergeCell ref="CD75:CM75"/>
    <mergeCell ref="DH73:DX73"/>
    <mergeCell ref="A74:I74"/>
    <mergeCell ref="K74:BG74"/>
    <mergeCell ref="BI74:BS74"/>
    <mergeCell ref="BT74:CC74"/>
    <mergeCell ref="CD74:CM74"/>
    <mergeCell ref="DH77:DX77"/>
    <mergeCell ref="A78:I78"/>
    <mergeCell ref="K78:BG78"/>
    <mergeCell ref="BI78:BS78"/>
    <mergeCell ref="BT78:CC78"/>
    <mergeCell ref="CD78:CM78"/>
    <mergeCell ref="CN78:CW78"/>
    <mergeCell ref="CX78:DG78"/>
    <mergeCell ref="DH78:DX78"/>
    <mergeCell ref="A77:I77"/>
    <mergeCell ref="BI77:BS77"/>
    <mergeCell ref="BT77:CC77"/>
    <mergeCell ref="CD77:CM77"/>
    <mergeCell ref="CN77:CW77"/>
    <mergeCell ref="K77:BH77"/>
    <mergeCell ref="DH79:DX79"/>
    <mergeCell ref="A80:I80"/>
    <mergeCell ref="BI80:BS80"/>
    <mergeCell ref="BT80:CC80"/>
    <mergeCell ref="CD80:CM80"/>
    <mergeCell ref="CN80:CW80"/>
    <mergeCell ref="CX80:DG80"/>
    <mergeCell ref="DH80:DX80"/>
    <mergeCell ref="A79:I79"/>
    <mergeCell ref="BI79:BS79"/>
    <mergeCell ref="BT79:CC79"/>
    <mergeCell ref="CD79:CM79"/>
    <mergeCell ref="CN79:CW79"/>
    <mergeCell ref="K80:BH80"/>
    <mergeCell ref="K79:BH79"/>
    <mergeCell ref="DH81:DX81"/>
    <mergeCell ref="A82:I82"/>
    <mergeCell ref="BI82:BS82"/>
    <mergeCell ref="BT82:CC82"/>
    <mergeCell ref="CD82:CM82"/>
    <mergeCell ref="CN82:CW82"/>
    <mergeCell ref="CX82:DG82"/>
    <mergeCell ref="DH82:DX82"/>
    <mergeCell ref="A81:I81"/>
    <mergeCell ref="K81:BG81"/>
    <mergeCell ref="BI81:BS81"/>
    <mergeCell ref="BT81:CC81"/>
    <mergeCell ref="CD81:CM81"/>
    <mergeCell ref="CN81:CW81"/>
    <mergeCell ref="K82:BH82"/>
    <mergeCell ref="DH83:DX83"/>
    <mergeCell ref="A84:I84"/>
    <mergeCell ref="K84:BG84"/>
    <mergeCell ref="BI84:BS84"/>
    <mergeCell ref="BT84:CC84"/>
    <mergeCell ref="CD84:CM84"/>
    <mergeCell ref="CN84:CW84"/>
    <mergeCell ref="CX84:DG84"/>
    <mergeCell ref="DH84:DX84"/>
    <mergeCell ref="A83:I83"/>
    <mergeCell ref="K83:BG83"/>
    <mergeCell ref="BI83:BS83"/>
    <mergeCell ref="BT83:CC83"/>
    <mergeCell ref="CD83:CM83"/>
    <mergeCell ref="CN83:CW83"/>
    <mergeCell ref="DH85:DX85"/>
    <mergeCell ref="A86:I86"/>
    <mergeCell ref="K86:BG86"/>
    <mergeCell ref="BI86:BS86"/>
    <mergeCell ref="BT86:CC86"/>
    <mergeCell ref="CD86:CM86"/>
    <mergeCell ref="CN86:CW86"/>
    <mergeCell ref="CX86:DG86"/>
    <mergeCell ref="DH86:DX86"/>
    <mergeCell ref="A85:I85"/>
    <mergeCell ref="K85:BG85"/>
    <mergeCell ref="BI85:BS85"/>
    <mergeCell ref="BT85:CC85"/>
    <mergeCell ref="CD85:CM85"/>
    <mergeCell ref="CN85:CW85"/>
    <mergeCell ref="DH87:DX87"/>
    <mergeCell ref="A88:I88"/>
    <mergeCell ref="BI88:BS88"/>
    <mergeCell ref="CN88:CW88"/>
    <mergeCell ref="CX88:DG88"/>
    <mergeCell ref="A87:I87"/>
    <mergeCell ref="K87:BG87"/>
    <mergeCell ref="BI87:BS87"/>
    <mergeCell ref="BT87:CC87"/>
    <mergeCell ref="CD87:CM87"/>
    <mergeCell ref="CN87:CW87"/>
    <mergeCell ref="K88:BH88"/>
    <mergeCell ref="DH90:DX90"/>
    <mergeCell ref="A91:I91"/>
    <mergeCell ref="BI91:BS91"/>
    <mergeCell ref="BT91:CC91"/>
    <mergeCell ref="CD91:CM91"/>
    <mergeCell ref="CN91:CW91"/>
    <mergeCell ref="CX91:DG91"/>
    <mergeCell ref="DH91:DX91"/>
    <mergeCell ref="A90:I90"/>
    <mergeCell ref="BI90:BS90"/>
    <mergeCell ref="BT90:CC90"/>
    <mergeCell ref="CD90:CM90"/>
    <mergeCell ref="CN90:CW90"/>
    <mergeCell ref="K90:BH90"/>
    <mergeCell ref="K91:BH91"/>
    <mergeCell ref="DH92:DX92"/>
    <mergeCell ref="A93:I93"/>
    <mergeCell ref="BI93:BS93"/>
    <mergeCell ref="BT93:CC93"/>
    <mergeCell ref="CD93:CM93"/>
    <mergeCell ref="CN93:CW93"/>
    <mergeCell ref="CX93:DG93"/>
    <mergeCell ref="DH93:DX93"/>
    <mergeCell ref="A92:I92"/>
    <mergeCell ref="K92:BG92"/>
    <mergeCell ref="BI92:BS92"/>
    <mergeCell ref="BT92:CC92"/>
    <mergeCell ref="CD92:CM92"/>
    <mergeCell ref="CN92:CW92"/>
    <mergeCell ref="K93:BH93"/>
    <mergeCell ref="DH94:DX94"/>
    <mergeCell ref="A95:I95"/>
    <mergeCell ref="BI95:BS95"/>
    <mergeCell ref="BT95:CC95"/>
    <mergeCell ref="CD95:CM95"/>
    <mergeCell ref="CN95:CW95"/>
    <mergeCell ref="CX95:DG95"/>
    <mergeCell ref="DH95:DX95"/>
    <mergeCell ref="A94:I94"/>
    <mergeCell ref="BI94:BS94"/>
    <mergeCell ref="BT94:CC94"/>
    <mergeCell ref="CD94:CM94"/>
    <mergeCell ref="CN94:CW94"/>
    <mergeCell ref="K94:BH94"/>
    <mergeCell ref="K95:BH95"/>
    <mergeCell ref="DH96:DX96"/>
    <mergeCell ref="A97:I97"/>
    <mergeCell ref="K97:BG97"/>
    <mergeCell ref="BI97:BS97"/>
    <mergeCell ref="BT97:CC97"/>
    <mergeCell ref="CD97:CM97"/>
    <mergeCell ref="CN97:CW97"/>
    <mergeCell ref="CX97:DG97"/>
    <mergeCell ref="DH97:DX97"/>
    <mergeCell ref="A96:I96"/>
    <mergeCell ref="BI96:BS96"/>
    <mergeCell ref="BT96:CC96"/>
    <mergeCell ref="CD96:CM96"/>
    <mergeCell ref="CN96:CW96"/>
    <mergeCell ref="K96:BH96"/>
    <mergeCell ref="A98:I98"/>
    <mergeCell ref="BI98:BS98"/>
    <mergeCell ref="CN98:CW98"/>
    <mergeCell ref="CX98:DG98"/>
    <mergeCell ref="A100:I100"/>
    <mergeCell ref="BI100:BS100"/>
    <mergeCell ref="BT100:CC100"/>
    <mergeCell ref="CD100:CM100"/>
    <mergeCell ref="CN100:CW100"/>
    <mergeCell ref="CX100:DG100"/>
    <mergeCell ref="K100:BH100"/>
    <mergeCell ref="DH103:DX103"/>
    <mergeCell ref="DH100:DX100"/>
    <mergeCell ref="A101:I101"/>
    <mergeCell ref="K101:BG101"/>
    <mergeCell ref="BI101:BS101"/>
    <mergeCell ref="BT101:CC101"/>
    <mergeCell ref="CD101:CM101"/>
    <mergeCell ref="CN101:CW101"/>
    <mergeCell ref="CX101:DG101"/>
    <mergeCell ref="DH101:DX101"/>
    <mergeCell ref="K102:BG102"/>
    <mergeCell ref="BI102:BS102"/>
    <mergeCell ref="BT102:CC102"/>
    <mergeCell ref="CD102:CM102"/>
    <mergeCell ref="CN102:CW102"/>
    <mergeCell ref="CX102:DG102"/>
    <mergeCell ref="DH102:DX102"/>
    <mergeCell ref="CX103:DG103"/>
    <mergeCell ref="A115:DX115"/>
    <mergeCell ref="A116:DX116"/>
    <mergeCell ref="A117:DX117"/>
    <mergeCell ref="CX105:DG105"/>
    <mergeCell ref="DH105:DX105"/>
    <mergeCell ref="CN106:CW106"/>
    <mergeCell ref="CX106:DB106"/>
    <mergeCell ref="AB107:BB107"/>
    <mergeCell ref="CN107:DA107"/>
    <mergeCell ref="A105:I105"/>
    <mergeCell ref="BI105:BS105"/>
    <mergeCell ref="BT105:CC105"/>
    <mergeCell ref="CD105:CM105"/>
    <mergeCell ref="CN105:CW105"/>
    <mergeCell ref="K105:BH105"/>
    <mergeCell ref="BI70:BS70"/>
    <mergeCell ref="CX51:DG51"/>
    <mergeCell ref="CN51:CW51"/>
    <mergeCell ref="K51:BH51"/>
    <mergeCell ref="CX57:DG57"/>
    <mergeCell ref="A70:H70"/>
    <mergeCell ref="A69:H69"/>
    <mergeCell ref="A113:DX113"/>
    <mergeCell ref="A114:DX114"/>
    <mergeCell ref="A104:I104"/>
    <mergeCell ref="K104:BG104"/>
    <mergeCell ref="BI104:BS104"/>
    <mergeCell ref="BT104:CC104"/>
    <mergeCell ref="CD104:CM104"/>
    <mergeCell ref="CN104:CW104"/>
    <mergeCell ref="CX104:DG104"/>
    <mergeCell ref="DH104:DX104"/>
    <mergeCell ref="A103:I103"/>
    <mergeCell ref="K103:BG103"/>
    <mergeCell ref="BI103:BS103"/>
    <mergeCell ref="BT103:CC103"/>
    <mergeCell ref="CD103:CM103"/>
    <mergeCell ref="CN103:CW103"/>
    <mergeCell ref="A102:I102"/>
  </mergeCells>
  <pageMargins left="0.19685039370078741" right="0.31496062992125984" top="0.19685039370078741" bottom="0.19685039370078741" header="0.19685039370078741" footer="0.19685039370078741"/>
  <pageSetup paperSize="9" scale="6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72" max="1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стр.1_3 (2024)</vt:lpstr>
      <vt:lpstr>'стр.1_3 (2024)'!Область_печати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2025-03-31T05:58:29Z</cp:lastPrinted>
  <dcterms:created xsi:type="dcterms:W3CDTF">2010-05-19T10:50:44Z</dcterms:created>
  <dcterms:modified xsi:type="dcterms:W3CDTF">2025-03-31T10:00:03Z</dcterms:modified>
</cp:coreProperties>
</file>