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4875" windowWidth="15300" windowHeight="4080" activeTab="2"/>
  </bookViews>
  <sheets>
    <sheet name="Приложение 2.5 (2023)" sheetId="19" r:id="rId1"/>
    <sheet name="Приложение 2.4. (2023)" sheetId="20" r:id="rId2"/>
    <sheet name="Приложение 2.6 (2023)" sheetId="17" r:id="rId3"/>
  </sheets>
  <definedNames>
    <definedName name="_xlnm.Print_Area" localSheetId="1">'Приложение 2.4. (2023)'!$A$1:$GM$44</definedName>
    <definedName name="_xlnm.Print_Area" localSheetId="2">'Приложение 2.6 (2023)'!$A$1:$FU$36</definedName>
  </definedNames>
  <calcPr calcId="162913"/>
</workbook>
</file>

<file path=xl/calcChain.xml><?xml version="1.0" encoding="utf-8"?>
<calcChain xmlns="http://schemas.openxmlformats.org/spreadsheetml/2006/main">
  <c r="CW36" i="20" l="1"/>
  <c r="DJ32" i="17"/>
  <c r="CP34" i="17"/>
  <c r="CP33" i="17" s="1"/>
  <c r="CA33" i="17" s="1"/>
  <c r="CU34" i="17"/>
  <c r="CU33" i="17" s="1"/>
  <c r="CF33" i="17" s="1"/>
  <c r="CF34" i="17"/>
  <c r="CW28" i="19"/>
  <c r="CI29" i="19"/>
  <c r="DF22" i="19"/>
  <c r="DT35" i="20"/>
  <c r="DT36" i="20"/>
  <c r="EU35" i="20"/>
  <c r="EC35" i="20"/>
  <c r="EC36" i="20"/>
  <c r="DT34" i="20"/>
  <c r="BQ33" i="17"/>
  <c r="BQ31" i="17" s="1"/>
  <c r="BL34" i="17"/>
  <c r="BL33" i="17"/>
  <c r="AW33" i="17" s="1"/>
  <c r="BQ34" i="17"/>
  <c r="BL32" i="17"/>
  <c r="AW32" i="17" s="1"/>
  <c r="AC32" i="17" l="1"/>
  <c r="BL31" i="17"/>
  <c r="AM33" i="17"/>
  <c r="DO32" i="17" l="1"/>
  <c r="CZ32" i="17" l="1"/>
  <c r="BB32" i="17"/>
  <c r="AR32" i="17"/>
  <c r="X32" i="17" s="1"/>
  <c r="BB33" i="17"/>
  <c r="BG33" i="17"/>
  <c r="AR33" i="17" s="1"/>
  <c r="AR31" i="17" s="1"/>
  <c r="AW34" i="17"/>
  <c r="BB34" i="17"/>
  <c r="AR34" i="17"/>
  <c r="BV34" i="17"/>
  <c r="CA34" i="17" s="1"/>
  <c r="CK33" i="17"/>
  <c r="CK32" i="17" s="1"/>
  <c r="BG31" i="17" l="1"/>
  <c r="BB31" i="17"/>
  <c r="BV32" i="17"/>
  <c r="CK31" i="17"/>
  <c r="CP32" i="17"/>
  <c r="CU32" i="17"/>
  <c r="CF32" i="17" s="1"/>
  <c r="CF31" i="17" s="1"/>
  <c r="AC33" i="17"/>
  <c r="AC31" i="17" s="1"/>
  <c r="AW31" i="17"/>
  <c r="CP31" i="17" l="1"/>
  <c r="CA32" i="17"/>
  <c r="AH32" i="17"/>
  <c r="EN40" i="20"/>
  <c r="AM32" i="17" l="1"/>
  <c r="AM31" i="17" s="1"/>
  <c r="CA31" i="17"/>
  <c r="EU36" i="20"/>
  <c r="FJ32" i="17" l="1"/>
  <c r="CU31" i="17"/>
  <c r="BV33" i="17"/>
  <c r="BV31" i="17" s="1"/>
  <c r="FO32" i="17"/>
  <c r="FO34" i="17"/>
  <c r="FO31" i="17" s="1"/>
  <c r="FJ34" i="17"/>
  <c r="FJ31" i="17" l="1"/>
  <c r="EZ31" i="17"/>
  <c r="DO31" i="17" l="1"/>
  <c r="DJ31" i="17"/>
  <c r="FZ31" i="17" l="1"/>
  <c r="AH34" i="17"/>
  <c r="X34" i="17"/>
  <c r="EV40" i="20" l="1"/>
  <c r="EU31" i="17" l="1"/>
  <c r="EP31" i="17"/>
  <c r="EK31" i="17"/>
  <c r="DT33" i="17"/>
  <c r="EA34" i="17"/>
  <c r="DT31" i="17" l="1"/>
  <c r="X33" i="17" l="1"/>
  <c r="X31" i="17" s="1"/>
  <c r="EL36" i="20"/>
  <c r="HI35" i="20" l="1"/>
  <c r="AH33" i="17" l="1"/>
  <c r="AH31" i="17" s="1"/>
  <c r="CZ31" i="17"/>
  <c r="DE31" i="17" l="1"/>
  <c r="AC34" i="17"/>
  <c r="AM34" i="17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CV4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утвержд. РСТ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DJ32" authorId="0" shape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затраты на монтаж ПКУ с истекшим сроком МПИ ,в прогрумму по энергосбережению не учтены</t>
        </r>
      </text>
    </comment>
    <comment ref="EA3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тариф покупки эл. энергии для потребителей ниже 670 кВт покупка  эл.энергию на освещение  Павловоэнерго)</t>
        </r>
      </text>
    </comment>
    <comment ref="DE3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только затраты на зарплату</t>
        </r>
      </text>
    </comment>
  </commentList>
</comments>
</file>

<file path=xl/sharedStrings.xml><?xml version="1.0" encoding="utf-8"?>
<sst xmlns="http://schemas.openxmlformats.org/spreadsheetml/2006/main" count="200" uniqueCount="134">
  <si>
    <t>к требованиям к форме программы в области энергосбережения</t>
  </si>
  <si>
    <t>утв. приказом Минэнерго России от 30 июня 2014 г. № 398</t>
  </si>
  <si>
    <t>программы</t>
  </si>
  <si>
    <t>№</t>
  </si>
  <si>
    <t>п/п</t>
  </si>
  <si>
    <t>Наименование</t>
  </si>
  <si>
    <t>мероприятия</t>
  </si>
  <si>
    <t>ед.</t>
  </si>
  <si>
    <t>изм.</t>
  </si>
  <si>
    <t>план</t>
  </si>
  <si>
    <t>факт</t>
  </si>
  <si>
    <t>Приложение № 5</t>
  </si>
  <si>
    <t>и повышения энергетической эффективности для организаций,</t>
  </si>
  <si>
    <t>осуществляющих регулируемые виды деятельности,</t>
  </si>
  <si>
    <t>и отчетности о ходе ее реализации,</t>
  </si>
  <si>
    <t>Целевые и прочие</t>
  </si>
  <si>
    <t>Ед.</t>
  </si>
  <si>
    <t>Средние</t>
  </si>
  <si>
    <t>Лучшие миро-</t>
  </si>
  <si>
    <t>(базовый</t>
  </si>
  <si>
    <t>показатели</t>
  </si>
  <si>
    <t>год)*</t>
  </si>
  <si>
    <t>____ г.</t>
  </si>
  <si>
    <t>по отрасли</t>
  </si>
  <si>
    <t>млн руб.</t>
  </si>
  <si>
    <t>всего</t>
  </si>
  <si>
    <t>численное значение экономии,
т у. т.</t>
  </si>
  <si>
    <t>численное значение экономии,
млн руб.</t>
  </si>
  <si>
    <t>Почтовый адрес</t>
  </si>
  <si>
    <t>Ответственный за формирование</t>
  </si>
  <si>
    <t>программы (Ф.И.О., контактный телефон,</t>
  </si>
  <si>
    <t>Даты начала и окончания действия</t>
  </si>
  <si>
    <t>Период</t>
  </si>
  <si>
    <t>Затраты,</t>
  </si>
  <si>
    <t>Доля затрат</t>
  </si>
  <si>
    <t>в инвестицион-</t>
  </si>
  <si>
    <t>При осуществлении регулируемого</t>
  </si>
  <si>
    <t>При осуществлении прочей</t>
  </si>
  <si>
    <t>без НДС</t>
  </si>
  <si>
    <t>ной программе,</t>
  </si>
  <si>
    <t>вида деятельности</t>
  </si>
  <si>
    <t>деятельности, в т. ч. хозяйственные</t>
  </si>
  <si>
    <t>направленной</t>
  </si>
  <si>
    <t>нужды</t>
  </si>
  <si>
    <t>на реализацию</t>
  </si>
  <si>
    <t>Суммарные</t>
  </si>
  <si>
    <t>Экономия ТЭР</t>
  </si>
  <si>
    <t>целевых меро-</t>
  </si>
  <si>
    <t>затраты ТЭР</t>
  </si>
  <si>
    <t>в результате реали-</t>
  </si>
  <si>
    <t>приятий в облас-</t>
  </si>
  <si>
    <t>зации программы</t>
  </si>
  <si>
    <t>ти энергосбере-</t>
  </si>
  <si>
    <t>т у. т.</t>
  </si>
  <si>
    <t>жения и повы-</t>
  </si>
  <si>
    <t>без учета</t>
  </si>
  <si>
    <t>шения энергети-</t>
  </si>
  <si>
    <t>воды</t>
  </si>
  <si>
    <t>ческой эффек-</t>
  </si>
  <si>
    <t>тивности</t>
  </si>
  <si>
    <t>ОТЧЕТ О ДОСТИЖЕНИИ ЦЕЛЕВЫХ И ПРОЧИХ ПОКАЗАТЕЛЕЙ ПРОГРАММЫ ЭНЕРГОСБЕРЕЖЕНИЯ И</t>
  </si>
  <si>
    <t>ПОВЫШЕНИЯ ЭНЕРГЕТИЧЕСКОЙ ЭФФЕКТИВНОСТИ</t>
  </si>
  <si>
    <t>Плановые пока-</t>
  </si>
  <si>
    <t>Фактические</t>
  </si>
  <si>
    <t>Отклонение,</t>
  </si>
  <si>
    <t>затели целевых</t>
  </si>
  <si>
    <t>значения целе-</t>
  </si>
  <si>
    <t>%</t>
  </si>
  <si>
    <t>Приложение № 6</t>
  </si>
  <si>
    <t>ОТЧЕТ О РЕАЛИЗАЦИИ МЕРОПРИЯТИЙ, ОСНОВНОЙ ЦЕЛЬЮ КОТОРЫХ ЯВЛЯЕТСЯ ЭНЕРГОСБЕРЕЖЕНИЕ</t>
  </si>
  <si>
    <t>И (ИЛИ) ПОВЫШЕНИЕ ЭНЕРГЕТИЧЕСКОЙ ЭФФЕКТИВНОСТИ</t>
  </si>
  <si>
    <t>Численные значения экономии</t>
  </si>
  <si>
    <t>Затраты (план),</t>
  </si>
  <si>
    <t>млн руб. (без НДС)</t>
  </si>
  <si>
    <t>Размерность</t>
  </si>
  <si>
    <t>Всего накопительным итогом
за годы реализации программы</t>
  </si>
  <si>
    <t>В отчетном году</t>
  </si>
  <si>
    <t>Всего накопитель-</t>
  </si>
  <si>
    <t>В отчетном</t>
  </si>
  <si>
    <t>ным итогом за го-</t>
  </si>
  <si>
    <t>году</t>
  </si>
  <si>
    <t>ды реализации</t>
  </si>
  <si>
    <t xml:space="preserve">Основание для разработки программы </t>
  </si>
  <si>
    <t xml:space="preserve">   Федеральный закон от 23.11.2009 №261-ФЗ "Об энергосбережнии   и повышении энергетиченской эффективности  и о внесении изменений в отдельные законодательные акты  Российской  Федерации"</t>
  </si>
  <si>
    <t>Год</t>
  </si>
  <si>
    <t>не утв.</t>
  </si>
  <si>
    <t xml:space="preserve">Проведение мероприятий, связанных с выявлением безучетного и бездоговорного потребеления </t>
  </si>
  <si>
    <t>606100 г. Павлово Нижегородской обл., пер. Гаражный , д,1</t>
  </si>
  <si>
    <t>ЭФФЕКТИВНОСТИ</t>
  </si>
  <si>
    <t>e-mail</t>
  </si>
  <si>
    <t>ООО "Павловоэнерго</t>
  </si>
  <si>
    <t>Топливно-энергетические ресурсы (ТЭР)</t>
  </si>
  <si>
    <t xml:space="preserve">СВОДНАЯ ФОРМА </t>
  </si>
  <si>
    <t xml:space="preserve">МОНИТОРИНГА И РЕАЛИЗАЦИИ ПРОГРАММЫ ЭНЕРГОСБЕРЕЖЕНИЯ И ПОВЫШЕНИЯ </t>
  </si>
  <si>
    <t xml:space="preserve">факт </t>
  </si>
  <si>
    <t>вые показатели</t>
  </si>
  <si>
    <t xml:space="preserve">                                   Приложение 4</t>
  </si>
  <si>
    <t>по  отрасли</t>
  </si>
  <si>
    <t>тыс.кВт/ час</t>
  </si>
  <si>
    <t xml:space="preserve">и прочих показателей по годам </t>
  </si>
  <si>
    <t xml:space="preserve">12351,064 покупка потери </t>
  </si>
  <si>
    <t>Отклонение относительно базового периода</t>
  </si>
  <si>
    <t>Целевые  показатели</t>
  </si>
  <si>
    <t>,</t>
  </si>
  <si>
    <t>Объемы выполнения (тыс. кВт\час)</t>
  </si>
  <si>
    <t xml:space="preserve">Итого за период </t>
  </si>
  <si>
    <t>Pavlovo Energo &lt;pavlovoenergo@mail.ru&gt; ,83171(3-37-49)</t>
  </si>
  <si>
    <t>факт 2020-2021</t>
  </si>
  <si>
    <t>план 2020-2021</t>
  </si>
  <si>
    <t>факт млн руб. 2020-2022</t>
  </si>
  <si>
    <t>2023г.</t>
  </si>
  <si>
    <t>за  2023 год</t>
  </si>
  <si>
    <t>2023 г.</t>
  </si>
  <si>
    <t>Технические мероприятия и организационные мероприятия</t>
  </si>
  <si>
    <t>Модернизация оборудования, используемого для передачи электрической энергии, в т.ч. внедрение в электросетевой комплекс современных инновационных технологий.</t>
  </si>
  <si>
    <t xml:space="preserve">Организационные  мероприятия </t>
  </si>
  <si>
    <t>план 2023</t>
  </si>
  <si>
    <t>факт 2023</t>
  </si>
  <si>
    <t xml:space="preserve">году </t>
  </si>
  <si>
    <t xml:space="preserve">программы </t>
  </si>
  <si>
    <t>численное значение экономии
в указанной размерности (тыс. кВт/ч)</t>
  </si>
  <si>
    <t>В отчетном году(тут.)</t>
  </si>
  <si>
    <t>В отчетном году (ту.т)</t>
  </si>
  <si>
    <t>Тыс.                кВт/час</t>
  </si>
  <si>
    <t>Тыс. кВт/час</t>
  </si>
  <si>
    <t>Тыс кВт/час</t>
  </si>
  <si>
    <t xml:space="preserve">Покупка потерь за 2023 </t>
  </si>
  <si>
    <t xml:space="preserve">план </t>
  </si>
  <si>
    <t>7,073</t>
  </si>
  <si>
    <t xml:space="preserve">План </t>
  </si>
  <si>
    <t xml:space="preserve">Факт </t>
  </si>
  <si>
    <t>Генеральный директор</t>
  </si>
  <si>
    <t>Ю.Н. Орлова</t>
  </si>
  <si>
    <t xml:space="preserve">Генеральный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</si>
</sst>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_-* #,##0.000\ _₽_-;\-* #,##0.000\ _₽_-;_-* &quot;-&quot;??\ _₽_-;_-@_-"/>
  </numFmts>
  <fonts count="2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9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5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wrapText="1"/>
    </xf>
    <xf numFmtId="43" fontId="6" fillId="0" borderId="7" xfId="1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67" fontId="6" fillId="0" borderId="7" xfId="1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4" xfId="0" applyFont="1" applyBorder="1" applyAlignment="1">
      <alignment horizontal="center" wrapText="1" shrinkToFit="1"/>
    </xf>
    <xf numFmtId="0" fontId="6" fillId="0" borderId="5" xfId="0" applyFont="1" applyBorder="1" applyAlignment="1">
      <alignment horizontal="center" wrapText="1" shrinkToFit="1"/>
    </xf>
    <xf numFmtId="0" fontId="6" fillId="0" borderId="6" xfId="0" applyFont="1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8" fillId="5" borderId="7" xfId="0" applyNumberFormat="1" applyFont="1" applyFill="1" applyBorder="1" applyAlignment="1">
      <alignment horizontal="right"/>
    </xf>
    <xf numFmtId="164" fontId="8" fillId="5" borderId="15" xfId="0" applyNumberFormat="1" applyFont="1" applyFill="1" applyBorder="1" applyAlignment="1">
      <alignment horizontal="right"/>
    </xf>
    <xf numFmtId="164" fontId="8" fillId="5" borderId="16" xfId="0" applyNumberFormat="1" applyFont="1" applyFill="1" applyBorder="1" applyAlignment="1">
      <alignment horizontal="right"/>
    </xf>
    <xf numFmtId="164" fontId="8" fillId="5" borderId="17" xfId="0" applyNumberFormat="1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6" fillId="5" borderId="15" xfId="0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right"/>
    </xf>
    <xf numFmtId="2" fontId="4" fillId="5" borderId="15" xfId="0" applyNumberFormat="1" applyFont="1" applyFill="1" applyBorder="1" applyAlignment="1">
      <alignment horizontal="right"/>
    </xf>
    <xf numFmtId="2" fontId="8" fillId="5" borderId="7" xfId="0" applyNumberFormat="1" applyFont="1" applyFill="1" applyBorder="1" applyAlignment="1">
      <alignment horizontal="right"/>
    </xf>
    <xf numFmtId="2" fontId="8" fillId="5" borderId="15" xfId="0" applyNumberFormat="1" applyFont="1" applyFill="1" applyBorder="1" applyAlignment="1">
      <alignment horizontal="right"/>
    </xf>
    <xf numFmtId="2" fontId="19" fillId="5" borderId="16" xfId="0" applyNumberFormat="1" applyFont="1" applyFill="1" applyBorder="1" applyAlignment="1">
      <alignment horizontal="right"/>
    </xf>
    <xf numFmtId="2" fontId="8" fillId="5" borderId="16" xfId="0" applyNumberFormat="1" applyFont="1" applyFill="1" applyBorder="1" applyAlignment="1">
      <alignment horizontal="right"/>
    </xf>
    <xf numFmtId="2" fontId="19" fillId="5" borderId="7" xfId="0" applyNumberFormat="1" applyFont="1" applyFill="1" applyBorder="1" applyAlignment="1">
      <alignment horizontal="right"/>
    </xf>
    <xf numFmtId="2" fontId="21" fillId="5" borderId="10" xfId="0" applyNumberFormat="1" applyFont="1" applyFill="1" applyBorder="1" applyAlignment="1">
      <alignment horizontal="right"/>
    </xf>
    <xf numFmtId="2" fontId="21" fillId="5" borderId="7" xfId="0" applyNumberFormat="1" applyFont="1" applyFill="1" applyBorder="1" applyAlignment="1">
      <alignment horizontal="right"/>
    </xf>
    <xf numFmtId="2" fontId="21" fillId="5" borderId="20" xfId="0" applyNumberFormat="1" applyFont="1" applyFill="1" applyBorder="1" applyAlignment="1">
      <alignment horizontal="right"/>
    </xf>
    <xf numFmtId="2" fontId="21" fillId="5" borderId="16" xfId="0" applyNumberFormat="1" applyFont="1" applyFill="1" applyBorder="1" applyAlignment="1">
      <alignment horizontal="right"/>
    </xf>
    <xf numFmtId="164" fontId="19" fillId="5" borderId="7" xfId="0" applyNumberFormat="1" applyFont="1" applyFill="1" applyBorder="1" applyAlignment="1">
      <alignment horizontal="right"/>
    </xf>
    <xf numFmtId="2" fontId="20" fillId="5" borderId="10" xfId="0" applyNumberFormat="1" applyFont="1" applyFill="1" applyBorder="1" applyAlignment="1">
      <alignment horizontal="right"/>
    </xf>
    <xf numFmtId="2" fontId="20" fillId="5" borderId="7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textRotation="90" wrapText="1"/>
    </xf>
    <xf numFmtId="2" fontId="22" fillId="4" borderId="7" xfId="0" applyNumberFormat="1" applyFont="1" applyFill="1" applyBorder="1" applyAlignment="1">
      <alignment horizontal="right"/>
    </xf>
    <xf numFmtId="164" fontId="22" fillId="4" borderId="7" xfId="0" applyNumberFormat="1" applyFont="1" applyFill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2" fontId="8" fillId="4" borderId="7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2" fontId="22" fillId="6" borderId="7" xfId="0" applyNumberFormat="1" applyFont="1" applyFill="1" applyBorder="1" applyAlignment="1">
      <alignment horizontal="right"/>
    </xf>
    <xf numFmtId="164" fontId="22" fillId="6" borderId="7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2" fontId="8" fillId="6" borderId="7" xfId="0" applyNumberFormat="1" applyFont="1" applyFill="1" applyBorder="1" applyAlignment="1">
      <alignment horizontal="right"/>
    </xf>
    <xf numFmtId="164" fontId="8" fillId="6" borderId="7" xfId="0" applyNumberFormat="1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/>
    </xf>
    <xf numFmtId="164" fontId="19" fillId="6" borderId="7" xfId="0" applyNumberFormat="1" applyFont="1" applyFill="1" applyBorder="1" applyAlignment="1">
      <alignment horizontal="right"/>
    </xf>
    <xf numFmtId="2" fontId="8" fillId="7" borderId="7" xfId="0" applyNumberFormat="1" applyFont="1" applyFill="1" applyBorder="1" applyAlignment="1">
      <alignment horizontal="right"/>
    </xf>
    <xf numFmtId="2" fontId="8" fillId="3" borderId="7" xfId="0" applyNumberFormat="1" applyFont="1" applyFill="1" applyBorder="1" applyAlignment="1">
      <alignment horizontal="right"/>
    </xf>
    <xf numFmtId="2" fontId="22" fillId="7" borderId="7" xfId="0" applyNumberFormat="1" applyFont="1" applyFill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0" fontId="6" fillId="3" borderId="7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8" fillId="6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6" borderId="13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7" fillId="0" borderId="7" xfId="0" applyFont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S64"/>
  <sheetViews>
    <sheetView workbookViewId="0">
      <selection activeCell="A10" sqref="A10:DS10"/>
    </sheetView>
  </sheetViews>
  <sheetFormatPr defaultColWidth="1.140625" defaultRowHeight="15.75" outlineLevelRow="1" x14ac:dyDescent="0.25"/>
  <cols>
    <col min="1" max="3" width="1.140625" style="11"/>
    <col min="4" max="4" width="0.85546875" style="11" hidden="1" customWidth="1"/>
    <col min="5" max="23" width="1.140625" style="11"/>
    <col min="24" max="24" width="0.28515625" style="11" customWidth="1"/>
    <col min="25" max="27" width="1.140625" style="11" hidden="1" customWidth="1"/>
    <col min="28" max="29" width="1.140625" style="11"/>
    <col min="30" max="30" width="2" style="11" customWidth="1"/>
    <col min="31" max="31" width="1" style="11" customWidth="1"/>
    <col min="32" max="32" width="1.5703125" style="11" customWidth="1"/>
    <col min="33" max="40" width="1.140625" style="11"/>
    <col min="41" max="42" width="1.140625" style="11" hidden="1" customWidth="1"/>
    <col min="43" max="43" width="0.5703125" style="11" customWidth="1"/>
    <col min="44" max="44" width="1.140625" style="11" hidden="1" customWidth="1"/>
    <col min="45" max="45" width="0.42578125" style="11" hidden="1" customWidth="1"/>
    <col min="46" max="46" width="2.42578125" style="11" customWidth="1"/>
    <col min="47" max="54" width="1.140625" style="11"/>
    <col min="55" max="55" width="0.28515625" style="11" customWidth="1"/>
    <col min="56" max="56" width="0.42578125" style="11" hidden="1" customWidth="1"/>
    <col min="57" max="57" width="0.85546875" style="11" hidden="1" customWidth="1"/>
    <col min="58" max="58" width="1.140625" style="11" hidden="1" customWidth="1"/>
    <col min="59" max="59" width="0.42578125" style="11" hidden="1" customWidth="1"/>
    <col min="60" max="66" width="1.140625" style="11"/>
    <col min="67" max="67" width="1.5703125" style="11" customWidth="1"/>
    <col min="68" max="72" width="1.140625" style="11"/>
    <col min="73" max="73" width="1.140625" style="11" customWidth="1"/>
    <col min="74" max="74" width="3.7109375" style="11" customWidth="1"/>
    <col min="75" max="75" width="0.140625" style="11" hidden="1" customWidth="1"/>
    <col min="76" max="81" width="1.140625" style="11" hidden="1" customWidth="1"/>
    <col min="82" max="86" width="1.140625" style="11"/>
    <col min="87" max="87" width="4.140625" style="11" customWidth="1"/>
    <col min="88" max="88" width="4.85546875" style="11" customWidth="1"/>
    <col min="89" max="95" width="1.140625" style="11" hidden="1" customWidth="1"/>
    <col min="96" max="96" width="3.28515625" style="11" bestFit="1" customWidth="1"/>
    <col min="97" max="97" width="1.140625" style="11"/>
    <col min="98" max="98" width="2.28515625" style="11" customWidth="1"/>
    <col min="99" max="100" width="1.140625" style="11"/>
    <col min="101" max="101" width="3.5703125" style="11" customWidth="1"/>
    <col min="102" max="102" width="0.5703125" style="11" hidden="1" customWidth="1"/>
    <col min="103" max="107" width="1.140625" style="11" hidden="1" customWidth="1"/>
    <col min="108" max="108" width="4.140625" style="11" hidden="1" customWidth="1"/>
    <col min="109" max="109" width="3.140625" style="11" hidden="1" customWidth="1"/>
    <col min="110" max="110" width="1.140625" style="11" customWidth="1"/>
    <col min="111" max="111" width="0.85546875" style="11" customWidth="1"/>
    <col min="112" max="114" width="1.140625" style="11" hidden="1" customWidth="1"/>
    <col min="115" max="115" width="4.42578125" style="11" hidden="1" customWidth="1"/>
    <col min="116" max="116" width="1.140625" style="11" hidden="1" customWidth="1"/>
    <col min="117" max="117" width="0.140625" style="11" hidden="1" customWidth="1"/>
    <col min="118" max="121" width="1.140625" style="11" hidden="1" customWidth="1"/>
    <col min="122" max="122" width="2.28515625" style="11" customWidth="1"/>
    <col min="123" max="123" width="6.28515625" style="11" customWidth="1"/>
    <col min="124" max="124" width="3.5703125" style="11" customWidth="1"/>
    <col min="125" max="125" width="3.42578125" style="11" customWidth="1"/>
    <col min="126" max="16384" width="1.140625" style="11"/>
  </cols>
  <sheetData>
    <row r="1" spans="1:123" s="1" customFormat="1" ht="11.25" x14ac:dyDescent="0.2">
      <c r="DS1" s="2" t="s">
        <v>11</v>
      </c>
    </row>
    <row r="2" spans="1:123" s="1" customFormat="1" ht="11.25" x14ac:dyDescent="0.2">
      <c r="DS2" s="2" t="s">
        <v>0</v>
      </c>
    </row>
    <row r="3" spans="1:123" s="1" customFormat="1" ht="11.25" x14ac:dyDescent="0.2">
      <c r="DS3" s="2" t="s">
        <v>12</v>
      </c>
    </row>
    <row r="4" spans="1:123" s="1" customFormat="1" ht="11.25" x14ac:dyDescent="0.2">
      <c r="DS4" s="2" t="s">
        <v>13</v>
      </c>
    </row>
    <row r="5" spans="1:123" s="1" customFormat="1" ht="11.25" x14ac:dyDescent="0.2">
      <c r="DS5" s="2" t="s">
        <v>14</v>
      </c>
    </row>
    <row r="6" spans="1:123" s="1" customFormat="1" ht="11.25" x14ac:dyDescent="0.2">
      <c r="DS6" s="2" t="s">
        <v>1</v>
      </c>
    </row>
    <row r="8" spans="1:123" ht="22.5" customHeight="1" x14ac:dyDescent="0.25"/>
    <row r="10" spans="1:123" s="8" customFormat="1" ht="54.75" customHeight="1" x14ac:dyDescent="0.3">
      <c r="A10" s="73" t="s">
        <v>60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8" customFormat="1" ht="30.75" customHeight="1" x14ac:dyDescent="0.3">
      <c r="A11" s="74" t="s">
        <v>61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</row>
    <row r="12" spans="1:123" ht="48" customHeight="1" x14ac:dyDescent="0.25"/>
    <row r="13" spans="1:123" hidden="1" x14ac:dyDescent="0.25"/>
    <row r="14" spans="1:123" hidden="1" x14ac:dyDescent="0.25"/>
    <row r="15" spans="1:123" ht="67.5" customHeight="1" x14ac:dyDescent="0.25">
      <c r="A15" s="75" t="s">
        <v>3</v>
      </c>
      <c r="B15" s="76"/>
      <c r="C15" s="76"/>
      <c r="D15" s="76"/>
      <c r="E15" s="77"/>
      <c r="F15" s="75" t="s">
        <v>15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75" t="s">
        <v>16</v>
      </c>
      <c r="AC15" s="76"/>
      <c r="AD15" s="76"/>
      <c r="AE15" s="76"/>
      <c r="AF15" s="76"/>
      <c r="AG15" s="77"/>
      <c r="AH15" s="68" t="s">
        <v>17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68" t="s">
        <v>18</v>
      </c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9"/>
      <c r="BH15" s="75" t="s">
        <v>19</v>
      </c>
      <c r="BI15" s="76"/>
      <c r="BJ15" s="76"/>
      <c r="BK15" s="76"/>
      <c r="BL15" s="76"/>
      <c r="BM15" s="76"/>
      <c r="BN15" s="76"/>
      <c r="BO15" s="77"/>
      <c r="BP15" s="68" t="s">
        <v>62</v>
      </c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9"/>
      <c r="CD15" s="68" t="s">
        <v>63</v>
      </c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1"/>
      <c r="CR15" s="68" t="s">
        <v>101</v>
      </c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9"/>
      <c r="DF15" s="82" t="s">
        <v>64</v>
      </c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</row>
    <row r="16" spans="1:123" ht="15.75" customHeight="1" x14ac:dyDescent="0.25">
      <c r="A16" s="50" t="s">
        <v>4</v>
      </c>
      <c r="B16" s="51"/>
      <c r="C16" s="51"/>
      <c r="D16" s="51"/>
      <c r="E16" s="52"/>
      <c r="F16" s="50" t="s">
        <v>20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0" t="s">
        <v>8</v>
      </c>
      <c r="AC16" s="51"/>
      <c r="AD16" s="51"/>
      <c r="AE16" s="51"/>
      <c r="AF16" s="51"/>
      <c r="AG16" s="52"/>
      <c r="AH16" s="53" t="s">
        <v>20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53" t="s">
        <v>95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5"/>
      <c r="BH16" s="50" t="s">
        <v>21</v>
      </c>
      <c r="BI16" s="51"/>
      <c r="BJ16" s="51"/>
      <c r="BK16" s="51"/>
      <c r="BL16" s="51"/>
      <c r="BM16" s="51"/>
      <c r="BN16" s="51"/>
      <c r="BO16" s="52"/>
      <c r="BP16" s="53" t="s">
        <v>65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5"/>
      <c r="CD16" s="53" t="s">
        <v>66</v>
      </c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4"/>
      <c r="CR16" s="71" t="s">
        <v>7</v>
      </c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 t="s">
        <v>67</v>
      </c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ht="10.5" customHeight="1" x14ac:dyDescent="0.25">
      <c r="A17" s="50"/>
      <c r="B17" s="51"/>
      <c r="C17" s="51"/>
      <c r="D17" s="51"/>
      <c r="E17" s="52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2"/>
      <c r="AH17" s="53" t="s">
        <v>23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53" t="s">
        <v>97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5"/>
      <c r="BH17" s="50"/>
      <c r="BI17" s="51"/>
      <c r="BJ17" s="51"/>
      <c r="BK17" s="51"/>
      <c r="BL17" s="51"/>
      <c r="BM17" s="51"/>
      <c r="BN17" s="51"/>
      <c r="BO17" s="52"/>
      <c r="BP17" s="53" t="s">
        <v>99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5"/>
      <c r="CD17" s="53" t="s">
        <v>99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5"/>
      <c r="CR17" s="68" t="s">
        <v>98</v>
      </c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ht="15.75" customHeight="1" x14ac:dyDescent="0.25">
      <c r="A18" s="50"/>
      <c r="B18" s="51"/>
      <c r="C18" s="51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50"/>
      <c r="AC18" s="51"/>
      <c r="AD18" s="51"/>
      <c r="AE18" s="51"/>
      <c r="AF18" s="51"/>
      <c r="AG18" s="52"/>
      <c r="AH18" s="56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8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H18" s="50"/>
      <c r="BI18" s="51"/>
      <c r="BJ18" s="51"/>
      <c r="BK18" s="51"/>
      <c r="BL18" s="51"/>
      <c r="BM18" s="51"/>
      <c r="BN18" s="51"/>
      <c r="BO18" s="52"/>
      <c r="BP18" s="62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4"/>
      <c r="CD18" s="62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4"/>
      <c r="CR18" s="56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8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</row>
    <row r="19" spans="1:123" ht="22.5" customHeight="1" x14ac:dyDescent="0.25">
      <c r="A19" s="50"/>
      <c r="B19" s="51"/>
      <c r="C19" s="51"/>
      <c r="D19" s="51"/>
      <c r="E19" s="52"/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50"/>
      <c r="AC19" s="51"/>
      <c r="AD19" s="51"/>
      <c r="AE19" s="51"/>
      <c r="AF19" s="51"/>
      <c r="AG19" s="52"/>
      <c r="AH19" s="56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8"/>
      <c r="AU19" s="56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H19" s="50"/>
      <c r="BI19" s="51"/>
      <c r="BJ19" s="51"/>
      <c r="BK19" s="51"/>
      <c r="BL19" s="51"/>
      <c r="BM19" s="51"/>
      <c r="BN19" s="51"/>
      <c r="BO19" s="52"/>
      <c r="BP19" s="65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7"/>
      <c r="CD19" s="65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7"/>
      <c r="CR19" s="46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15.75" customHeight="1" x14ac:dyDescent="0.25">
      <c r="A20" s="46"/>
      <c r="B20" s="47"/>
      <c r="C20" s="47"/>
      <c r="D20" s="47"/>
      <c r="E20" s="48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6"/>
      <c r="AC20" s="47"/>
      <c r="AD20" s="47"/>
      <c r="AE20" s="47"/>
      <c r="AF20" s="47"/>
      <c r="AG20" s="48"/>
      <c r="AH20" s="59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1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46"/>
      <c r="BI20" s="47"/>
      <c r="BJ20" s="47"/>
      <c r="BK20" s="47"/>
      <c r="BL20" s="47"/>
      <c r="BM20" s="47"/>
      <c r="BN20" s="47"/>
      <c r="BO20" s="48"/>
      <c r="BP20" s="51" t="s">
        <v>110</v>
      </c>
      <c r="BQ20" s="51"/>
      <c r="BR20" s="51"/>
      <c r="BS20" s="51"/>
      <c r="BT20" s="51"/>
      <c r="BU20" s="51"/>
      <c r="BV20" s="52"/>
      <c r="BW20" s="50"/>
      <c r="BX20" s="51"/>
      <c r="BY20" s="51"/>
      <c r="BZ20" s="51"/>
      <c r="CA20" s="51"/>
      <c r="CB20" s="51"/>
      <c r="CC20" s="52"/>
      <c r="CD20" s="50" t="s">
        <v>110</v>
      </c>
      <c r="CE20" s="51"/>
      <c r="CF20" s="51"/>
      <c r="CG20" s="51"/>
      <c r="CH20" s="51"/>
      <c r="CI20" s="51"/>
      <c r="CJ20" s="52"/>
      <c r="CK20" s="50"/>
      <c r="CL20" s="51"/>
      <c r="CM20" s="51"/>
      <c r="CN20" s="51"/>
      <c r="CO20" s="51"/>
      <c r="CP20" s="51"/>
      <c r="CQ20" s="52"/>
      <c r="CR20" s="50"/>
      <c r="CS20" s="51"/>
      <c r="CT20" s="51"/>
      <c r="CU20" s="51"/>
      <c r="CV20" s="51"/>
      <c r="CW20" s="51"/>
      <c r="CX20" s="52"/>
      <c r="CY20" s="50" t="s">
        <v>22</v>
      </c>
      <c r="CZ20" s="51"/>
      <c r="DA20" s="51"/>
      <c r="DB20" s="51"/>
      <c r="DC20" s="51"/>
      <c r="DD20" s="51"/>
      <c r="DE20" s="52"/>
      <c r="DF20" s="50"/>
      <c r="DG20" s="51"/>
      <c r="DH20" s="51"/>
      <c r="DI20" s="51"/>
      <c r="DJ20" s="51"/>
      <c r="DK20" s="51"/>
      <c r="DL20" s="52"/>
      <c r="DM20" s="50"/>
      <c r="DN20" s="51"/>
      <c r="DO20" s="51"/>
      <c r="DP20" s="51"/>
      <c r="DQ20" s="51"/>
      <c r="DR20" s="51"/>
      <c r="DS20" s="52"/>
    </row>
    <row r="21" spans="1:123" ht="21.75" customHeight="1" x14ac:dyDescent="0.25">
      <c r="A21" s="49">
        <v>1</v>
      </c>
      <c r="B21" s="49"/>
      <c r="C21" s="49"/>
      <c r="D21" s="49"/>
      <c r="E21" s="49"/>
      <c r="F21" s="38">
        <v>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38">
        <v>3</v>
      </c>
      <c r="AC21" s="39"/>
      <c r="AD21" s="39"/>
      <c r="AE21" s="39"/>
      <c r="AF21" s="39"/>
      <c r="AG21" s="40"/>
      <c r="AH21" s="49">
        <v>4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>
        <v>5</v>
      </c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>
        <v>6</v>
      </c>
      <c r="BI21" s="49"/>
      <c r="BJ21" s="49"/>
      <c r="BK21" s="49"/>
      <c r="BL21" s="49"/>
      <c r="BM21" s="49"/>
      <c r="BN21" s="49"/>
      <c r="BO21" s="49"/>
      <c r="BP21" s="49">
        <v>7</v>
      </c>
      <c r="BQ21" s="49"/>
      <c r="BR21" s="49"/>
      <c r="BS21" s="49"/>
      <c r="BT21" s="49"/>
      <c r="BU21" s="49"/>
      <c r="BV21" s="49"/>
      <c r="BW21" s="49">
        <v>8</v>
      </c>
      <c r="BX21" s="49"/>
      <c r="BY21" s="49"/>
      <c r="BZ21" s="49"/>
      <c r="CA21" s="49"/>
      <c r="CB21" s="49"/>
      <c r="CC21" s="49"/>
      <c r="CD21" s="49">
        <v>9</v>
      </c>
      <c r="CE21" s="49"/>
      <c r="CF21" s="49"/>
      <c r="CG21" s="49"/>
      <c r="CH21" s="49"/>
      <c r="CI21" s="49"/>
      <c r="CJ21" s="49"/>
      <c r="CK21" s="49">
        <v>10</v>
      </c>
      <c r="CL21" s="49"/>
      <c r="CM21" s="49"/>
      <c r="CN21" s="49"/>
      <c r="CO21" s="49"/>
      <c r="CP21" s="49"/>
      <c r="CQ21" s="49"/>
      <c r="CR21" s="49">
        <v>11</v>
      </c>
      <c r="CS21" s="49"/>
      <c r="CT21" s="49"/>
      <c r="CU21" s="49"/>
      <c r="CV21" s="49"/>
      <c r="CW21" s="49"/>
      <c r="CX21" s="49"/>
      <c r="CY21" s="49">
        <v>12</v>
      </c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ht="23.25" customHeight="1" x14ac:dyDescent="0.25">
      <c r="A22" s="29">
        <v>1</v>
      </c>
      <c r="B22" s="29"/>
      <c r="C22" s="29"/>
      <c r="D22" s="29"/>
      <c r="E22" s="29"/>
      <c r="F22" s="38" t="s">
        <v>102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30" t="s">
        <v>67</v>
      </c>
      <c r="AC22" s="31"/>
      <c r="AD22" s="31"/>
      <c r="AE22" s="31"/>
      <c r="AF22" s="31"/>
      <c r="AG22" s="32"/>
      <c r="AH22" s="33">
        <v>10.1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>
        <v>4</v>
      </c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 t="s">
        <v>128</v>
      </c>
      <c r="BI22" s="34"/>
      <c r="BJ22" s="34"/>
      <c r="BK22" s="34"/>
      <c r="BL22" s="34"/>
      <c r="BM22" s="34"/>
      <c r="BN22" s="34"/>
      <c r="BO22" s="34"/>
      <c r="BP22" s="33">
        <v>7.0730000000000004</v>
      </c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>
        <v>5.32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44">
        <v>3.6960000000000002</v>
      </c>
      <c r="CS22" s="45"/>
      <c r="CT22" s="45"/>
      <c r="CU22" s="45"/>
      <c r="CV22" s="45"/>
      <c r="CW22" s="45"/>
      <c r="CX22" s="45"/>
      <c r="CY22" s="33"/>
      <c r="CZ22" s="33"/>
      <c r="DA22" s="33"/>
      <c r="DB22" s="33"/>
      <c r="DC22" s="33"/>
      <c r="DD22" s="33"/>
      <c r="DE22" s="33"/>
      <c r="DF22" s="41">
        <f>BP22-CD22</f>
        <v>1.7530000000000001</v>
      </c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x14ac:dyDescent="0.25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37"/>
      <c r="BI23" s="37"/>
      <c r="BJ23" s="37"/>
      <c r="BK23" s="37"/>
      <c r="BL23" s="37"/>
      <c r="BM23" s="37"/>
      <c r="BN23" s="37"/>
      <c r="BO23" s="37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x14ac:dyDescent="0.25">
      <c r="A24" s="35"/>
      <c r="B24" s="35"/>
      <c r="C24" s="35"/>
      <c r="D24" s="35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37"/>
      <c r="BI24" s="37"/>
      <c r="BJ24" s="37"/>
      <c r="BK24" s="37"/>
      <c r="BL24" s="37"/>
      <c r="BM24" s="37"/>
      <c r="BN24" s="37"/>
      <c r="BO24" s="37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x14ac:dyDescent="0.25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37"/>
      <c r="BI25" s="37"/>
      <c r="BJ25" s="37"/>
      <c r="BK25" s="37"/>
      <c r="BL25" s="37"/>
      <c r="BM25" s="37"/>
      <c r="BN25" s="37"/>
      <c r="BO25" s="37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idden="1" outlineLevel="1" x14ac:dyDescent="0.2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 t="s">
        <v>103</v>
      </c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23" hidden="1" outlineLevel="1" x14ac:dyDescent="0.25">
      <c r="BV27" s="3" t="s">
        <v>129</v>
      </c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>
        <v>20.291</v>
      </c>
      <c r="CJ27" s="3"/>
      <c r="CK27" s="3"/>
      <c r="CL27" s="3"/>
      <c r="CM27" s="3"/>
      <c r="CN27" s="3"/>
      <c r="CO27" s="3"/>
      <c r="CP27" s="3"/>
      <c r="CQ27" s="3"/>
      <c r="CR27" s="3">
        <v>22.262</v>
      </c>
      <c r="CS27" s="3"/>
      <c r="CT27" s="3"/>
      <c r="CU27" s="3"/>
      <c r="CV27" s="3"/>
      <c r="CW27" s="3"/>
    </row>
    <row r="28" spans="1:123" ht="31.5" hidden="1" customHeight="1" outlineLevel="1" x14ac:dyDescent="0.25">
      <c r="BV28" s="3" t="s">
        <v>130</v>
      </c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>
        <v>16.594999999999999</v>
      </c>
      <c r="CJ28" s="3"/>
      <c r="CK28" s="3"/>
      <c r="CL28" s="3"/>
      <c r="CM28" s="3"/>
      <c r="CN28" s="3"/>
      <c r="CO28" s="3"/>
      <c r="CP28" s="3"/>
      <c r="CQ28" s="3"/>
      <c r="CR28" s="3">
        <v>16.594999999999999</v>
      </c>
      <c r="CS28" s="3"/>
      <c r="CT28" s="3"/>
      <c r="CU28" s="3"/>
      <c r="CV28" s="3"/>
      <c r="CW28" s="24">
        <f>CR27-CR28</f>
        <v>5.6670000000000016</v>
      </c>
    </row>
    <row r="29" spans="1:123" hidden="1" outlineLevel="1" x14ac:dyDescent="0.25"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25">
        <f>(CI27-CI28)</f>
        <v>3.6960000000000015</v>
      </c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23" hidden="1" outlineLevel="1" x14ac:dyDescent="0.25">
      <c r="G30" s="16"/>
      <c r="H30" s="16"/>
      <c r="I30" s="16"/>
      <c r="J30" s="16"/>
      <c r="K30" s="16"/>
      <c r="M30" s="16"/>
      <c r="N30" s="16"/>
      <c r="O30" s="16"/>
    </row>
    <row r="31" spans="1:123" hidden="1" outlineLevel="1" x14ac:dyDescent="0.25"/>
    <row r="32" spans="1:123" hidden="1" outlineLevel="1" x14ac:dyDescent="0.25"/>
    <row r="33" spans="9:88" ht="105" customHeight="1" collapsed="1" x14ac:dyDescent="0.25">
      <c r="I33" s="26" t="s">
        <v>131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BQ33" s="26" t="s">
        <v>132</v>
      </c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</row>
    <row r="34" spans="9:88" s="1" customFormat="1" ht="11.25" x14ac:dyDescent="0.2"/>
    <row r="64" spans="1:18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</sheetData>
  <mergeCells count="124">
    <mergeCell ref="I33:AL33"/>
    <mergeCell ref="A10:DS10"/>
    <mergeCell ref="A11:DS11"/>
    <mergeCell ref="A15:E15"/>
    <mergeCell ref="F15:AA15"/>
    <mergeCell ref="AB15:AG15"/>
    <mergeCell ref="AH15:AT15"/>
    <mergeCell ref="AU15:BG15"/>
    <mergeCell ref="BH15:BO15"/>
    <mergeCell ref="BP15:CC15"/>
    <mergeCell ref="CD15:CQ15"/>
    <mergeCell ref="CR15:DE15"/>
    <mergeCell ref="DF15:DS15"/>
    <mergeCell ref="A16:E16"/>
    <mergeCell ref="F16:AA16"/>
    <mergeCell ref="AB16:AG16"/>
    <mergeCell ref="AH16:AT16"/>
    <mergeCell ref="AU16:BG16"/>
    <mergeCell ref="BH16:BO16"/>
    <mergeCell ref="BP16:CC16"/>
    <mergeCell ref="CD16:CQ16"/>
    <mergeCell ref="CR16:DE16"/>
    <mergeCell ref="DF16:DS16"/>
    <mergeCell ref="A17:E17"/>
    <mergeCell ref="F17:AA17"/>
    <mergeCell ref="AB17:AG17"/>
    <mergeCell ref="AH17:AT20"/>
    <mergeCell ref="AU17:BG20"/>
    <mergeCell ref="BH17:BO17"/>
    <mergeCell ref="BP17:CC19"/>
    <mergeCell ref="CD17:CQ19"/>
    <mergeCell ref="CR17:DE18"/>
    <mergeCell ref="DF17:DS19"/>
    <mergeCell ref="CY20:DE20"/>
    <mergeCell ref="DF20:DL20"/>
    <mergeCell ref="DM20:DS20"/>
    <mergeCell ref="BP20:BV20"/>
    <mergeCell ref="BW20:CC20"/>
    <mergeCell ref="CD20:CJ20"/>
    <mergeCell ref="CK20:CQ20"/>
    <mergeCell ref="CR20:CX20"/>
    <mergeCell ref="A18:E18"/>
    <mergeCell ref="F18:AA18"/>
    <mergeCell ref="AB18:AG18"/>
    <mergeCell ref="BH18:BO18"/>
    <mergeCell ref="A19:E19"/>
    <mergeCell ref="F19:AA19"/>
    <mergeCell ref="AB19:AG19"/>
    <mergeCell ref="BH19:BO19"/>
    <mergeCell ref="CR19:DE19"/>
    <mergeCell ref="BP21:BV21"/>
    <mergeCell ref="BW23:CC23"/>
    <mergeCell ref="CD23:CJ23"/>
    <mergeCell ref="CK23:CQ23"/>
    <mergeCell ref="CR23:CX23"/>
    <mergeCell ref="DM21:DS21"/>
    <mergeCell ref="BW21:CC21"/>
    <mergeCell ref="CD21:CJ21"/>
    <mergeCell ref="CK21:CQ21"/>
    <mergeCell ref="CR21:CX21"/>
    <mergeCell ref="CY21:DE21"/>
    <mergeCell ref="DF21:DL21"/>
    <mergeCell ref="CY23:DE23"/>
    <mergeCell ref="DF23:DL23"/>
    <mergeCell ref="A20:E20"/>
    <mergeCell ref="F20:AA20"/>
    <mergeCell ref="AB20:AG20"/>
    <mergeCell ref="BH20:BO20"/>
    <mergeCell ref="A25:E25"/>
    <mergeCell ref="F25:AA25"/>
    <mergeCell ref="AB25:AG25"/>
    <mergeCell ref="AH25:AT25"/>
    <mergeCell ref="AU25:BG25"/>
    <mergeCell ref="A21:E21"/>
    <mergeCell ref="F21:AA21"/>
    <mergeCell ref="AB21:AG21"/>
    <mergeCell ref="AH21:AT21"/>
    <mergeCell ref="AU21:BG21"/>
    <mergeCell ref="BH21:BO21"/>
    <mergeCell ref="CY25:DE25"/>
    <mergeCell ref="DF25:DL25"/>
    <mergeCell ref="A24:E24"/>
    <mergeCell ref="F24:AA24"/>
    <mergeCell ref="AB24:AG24"/>
    <mergeCell ref="AH24:AT24"/>
    <mergeCell ref="AU24:BG24"/>
    <mergeCell ref="BH24:BO24"/>
    <mergeCell ref="BP24:BV24"/>
    <mergeCell ref="BW24:CC24"/>
    <mergeCell ref="CD24:CJ24"/>
    <mergeCell ref="CR24:CX24"/>
    <mergeCell ref="CY24:DE24"/>
    <mergeCell ref="DF24:DL24"/>
    <mergeCell ref="CK24:CQ24"/>
    <mergeCell ref="BH25:BO25"/>
    <mergeCell ref="BP25:BV25"/>
    <mergeCell ref="BW25:CC25"/>
    <mergeCell ref="CD25:CJ25"/>
    <mergeCell ref="CK25:CQ25"/>
    <mergeCell ref="CR25:CX25"/>
    <mergeCell ref="BQ33:CJ33"/>
    <mergeCell ref="DM25:DS25"/>
    <mergeCell ref="A22:E22"/>
    <mergeCell ref="AB22:AG22"/>
    <mergeCell ref="AH22:AT22"/>
    <mergeCell ref="AU22:BG22"/>
    <mergeCell ref="BH22:BO22"/>
    <mergeCell ref="A23:E23"/>
    <mergeCell ref="F23:AA23"/>
    <mergeCell ref="AB23:AG23"/>
    <mergeCell ref="AH23:AT23"/>
    <mergeCell ref="AU23:BG23"/>
    <mergeCell ref="BH23:BO23"/>
    <mergeCell ref="F22:AA22"/>
    <mergeCell ref="DF22:DS22"/>
    <mergeCell ref="DM24:DS24"/>
    <mergeCell ref="CK22:CQ22"/>
    <mergeCell ref="CR22:CX22"/>
    <mergeCell ref="CY22:DE22"/>
    <mergeCell ref="BP22:BV22"/>
    <mergeCell ref="BW22:CC22"/>
    <mergeCell ref="CD22:CJ22"/>
    <mergeCell ref="BP23:BV23"/>
    <mergeCell ref="DM23:DS23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I44"/>
  <sheetViews>
    <sheetView view="pageBreakPreview" topLeftCell="AK13" zoomScale="60" zoomScaleNormal="75" workbookViewId="0">
      <selection activeCell="CT44" sqref="CT44:DR44"/>
    </sheetView>
  </sheetViews>
  <sheetFormatPr defaultColWidth="1.140625" defaultRowHeight="15.75" x14ac:dyDescent="0.25"/>
  <cols>
    <col min="1" max="1" width="1" style="11" hidden="1" customWidth="1"/>
    <col min="2" max="35" width="1.140625" style="11" hidden="1" customWidth="1"/>
    <col min="36" max="36" width="3.140625" style="11" hidden="1" customWidth="1"/>
    <col min="37" max="37" width="1.42578125" style="22" customWidth="1"/>
    <col min="38" max="38" width="1.28515625" style="22" hidden="1" customWidth="1"/>
    <col min="39" max="45" width="3.140625" style="22" hidden="1" customWidth="1"/>
    <col min="46" max="46" width="3" style="22" hidden="1" customWidth="1"/>
    <col min="47" max="47" width="3.140625" style="22" hidden="1" customWidth="1"/>
    <col min="48" max="48" width="2.42578125" style="22" hidden="1" customWidth="1"/>
    <col min="49" max="49" width="3.140625" style="22" hidden="1" customWidth="1"/>
    <col min="50" max="50" width="1.42578125" style="22" hidden="1" customWidth="1"/>
    <col min="51" max="51" width="0.28515625" style="22" hidden="1" customWidth="1"/>
    <col min="52" max="52" width="1.5703125" style="22" hidden="1" customWidth="1"/>
    <col min="53" max="53" width="3.140625" style="22" hidden="1" customWidth="1"/>
    <col min="54" max="54" width="3.28515625" style="22" hidden="1" customWidth="1"/>
    <col min="55" max="71" width="3.140625" style="22" hidden="1" customWidth="1"/>
    <col min="72" max="72" width="3.140625" style="22" customWidth="1"/>
    <col min="73" max="73" width="0.140625" style="11" customWidth="1"/>
    <col min="74" max="74" width="2.85546875" style="11" customWidth="1"/>
    <col min="75" max="75" width="3.85546875" style="11" customWidth="1"/>
    <col min="76" max="76" width="1.42578125" style="11" customWidth="1"/>
    <col min="77" max="77" width="2.42578125" style="11" customWidth="1"/>
    <col min="78" max="78" width="0.5703125" style="11" hidden="1" customWidth="1"/>
    <col min="79" max="79" width="1.85546875" style="11" hidden="1" customWidth="1"/>
    <col min="80" max="80" width="0.85546875" style="11" hidden="1" customWidth="1"/>
    <col min="81" max="81" width="2.7109375" style="11" hidden="1" customWidth="1"/>
    <col min="82" max="82" width="1.140625" style="11" hidden="1" customWidth="1"/>
    <col min="83" max="83" width="2.7109375" style="11" customWidth="1"/>
    <col min="84" max="84" width="1.140625" style="11"/>
    <col min="85" max="85" width="0.5703125" style="11" customWidth="1"/>
    <col min="86" max="90" width="1.140625" style="11"/>
    <col min="91" max="91" width="1.5703125" style="11" hidden="1" customWidth="1"/>
    <col min="92" max="92" width="0.5703125" style="11" customWidth="1"/>
    <col min="93" max="99" width="1.140625" style="11"/>
    <col min="100" max="100" width="5" style="11" customWidth="1"/>
    <col min="101" max="107" width="1.140625" style="11"/>
    <col min="108" max="108" width="5.5703125" style="11" customWidth="1"/>
    <col min="109" max="120" width="1.140625" style="11"/>
    <col min="121" max="121" width="7" style="11" customWidth="1"/>
    <col min="122" max="122" width="1.140625" style="11"/>
    <col min="123" max="123" width="1.140625" style="11" hidden="1" customWidth="1"/>
    <col min="124" max="129" width="1.140625" style="11"/>
    <col min="130" max="130" width="3" style="11" customWidth="1"/>
    <col min="131" max="131" width="1.5703125" style="11" customWidth="1"/>
    <col min="132" max="132" width="1.28515625" style="11" customWidth="1"/>
    <col min="133" max="133" width="1.140625" style="11" customWidth="1"/>
    <col min="134" max="137" width="1.140625" style="11"/>
    <col min="138" max="138" width="6.28515625" style="11" customWidth="1"/>
    <col min="139" max="139" width="0.7109375" style="11" customWidth="1"/>
    <col min="140" max="140" width="1.140625" style="11" hidden="1" customWidth="1"/>
    <col min="141" max="143" width="1.140625" style="11"/>
    <col min="144" max="144" width="9.7109375" style="11" bestFit="1" customWidth="1"/>
    <col min="145" max="145" width="0.42578125" style="11" customWidth="1"/>
    <col min="146" max="146" width="1.140625" style="11" hidden="1" customWidth="1"/>
    <col min="147" max="147" width="0.7109375" style="11" customWidth="1"/>
    <col min="148" max="148" width="0.28515625" style="11" hidden="1" customWidth="1"/>
    <col min="149" max="150" width="1.140625" style="11" hidden="1" customWidth="1"/>
    <col min="151" max="151" width="1.140625" style="11"/>
    <col min="152" max="152" width="9.42578125" style="11" bestFit="1" customWidth="1"/>
    <col min="153" max="154" width="1.140625" style="11"/>
    <col min="155" max="155" width="1.140625" style="11" hidden="1" customWidth="1"/>
    <col min="156" max="156" width="0.42578125" style="11" customWidth="1"/>
    <col min="157" max="157" width="1.140625" style="11" hidden="1" customWidth="1"/>
    <col min="158" max="158" width="0.140625" style="11" hidden="1" customWidth="1"/>
    <col min="159" max="159" width="1.140625" style="11" hidden="1" customWidth="1"/>
    <col min="160" max="167" width="1.140625" style="11"/>
    <col min="168" max="168" width="2.5703125" style="11" customWidth="1"/>
    <col min="169" max="175" width="1.140625" style="11"/>
    <col min="176" max="176" width="2.42578125" style="11" customWidth="1"/>
    <col min="177" max="177" width="2.140625" style="11" customWidth="1"/>
    <col min="178" max="184" width="1.140625" style="11"/>
    <col min="185" max="185" width="3.28515625" style="11" customWidth="1"/>
    <col min="186" max="194" width="1.140625" style="11"/>
    <col min="195" max="195" width="4.5703125" style="11" customWidth="1"/>
    <col min="196" max="196" width="13.140625" style="11" customWidth="1"/>
    <col min="197" max="197" width="1.140625" style="11"/>
    <col min="198" max="198" width="5.85546875" style="11" customWidth="1"/>
    <col min="199" max="199" width="10" style="11" customWidth="1"/>
    <col min="200" max="216" width="1.140625" style="11"/>
    <col min="217" max="217" width="9.42578125" style="11" bestFit="1" customWidth="1"/>
    <col min="218" max="16384" width="1.140625" style="11"/>
  </cols>
  <sheetData>
    <row r="1" spans="73:199" x14ac:dyDescent="0.25">
      <c r="FQ1" s="118" t="s">
        <v>96</v>
      </c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</row>
    <row r="2" spans="73:199" x14ac:dyDescent="0.25"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10" t="s">
        <v>0</v>
      </c>
      <c r="GN2" s="3"/>
      <c r="GO2" s="3"/>
      <c r="GP2" s="10"/>
      <c r="GQ2" s="3"/>
    </row>
    <row r="3" spans="73:199" x14ac:dyDescent="0.25"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10" t="s">
        <v>12</v>
      </c>
      <c r="GN3" s="3"/>
      <c r="GO3" s="3"/>
      <c r="GP3" s="10"/>
      <c r="GQ3" s="3"/>
    </row>
    <row r="4" spans="73:199" x14ac:dyDescent="0.25"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10" t="s">
        <v>13</v>
      </c>
      <c r="GN4" s="3"/>
      <c r="GO4" s="3"/>
      <c r="GP4" s="10"/>
      <c r="GQ4" s="3"/>
    </row>
    <row r="5" spans="73:199" x14ac:dyDescent="0.25"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10" t="s">
        <v>14</v>
      </c>
      <c r="GN5" s="3"/>
      <c r="GO5" s="3"/>
      <c r="GP5" s="10"/>
      <c r="GQ5" s="3"/>
    </row>
    <row r="6" spans="73:199" ht="18.75" customHeight="1" x14ac:dyDescent="0.25"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10" t="s">
        <v>1</v>
      </c>
      <c r="GN6" s="3"/>
      <c r="GO6" s="3"/>
      <c r="GP6" s="10"/>
      <c r="GQ6" s="3"/>
    </row>
    <row r="7" spans="73:199" ht="3" customHeight="1" x14ac:dyDescent="0.25">
      <c r="FJ7" s="119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</row>
    <row r="8" spans="73:199" ht="28.5" customHeight="1" x14ac:dyDescent="0.25">
      <c r="FJ8" s="119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</row>
    <row r="9" spans="73:199" ht="34.5" customHeight="1" x14ac:dyDescent="0.25">
      <c r="EB9" s="26" t="s">
        <v>92</v>
      </c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</row>
    <row r="10" spans="73:199" ht="56.25" customHeight="1" x14ac:dyDescent="0.25">
      <c r="CO10" s="121" t="s">
        <v>93</v>
      </c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</row>
    <row r="11" spans="73:199" ht="41.25" customHeight="1" x14ac:dyDescent="0.25">
      <c r="CK11" s="121" t="s">
        <v>88</v>
      </c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</row>
    <row r="12" spans="73:199" ht="36" customHeight="1" x14ac:dyDescent="0.25">
      <c r="DS12" s="121" t="s">
        <v>90</v>
      </c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</row>
    <row r="13" spans="73:199" ht="19.5" customHeight="1" x14ac:dyDescent="0.25">
      <c r="BU13" s="6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EA13" s="152" t="s">
        <v>111</v>
      </c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</row>
    <row r="14" spans="73:199" ht="36.75" customHeight="1" x14ac:dyDescent="0.25"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</row>
    <row r="15" spans="73:199" ht="36" customHeight="1" x14ac:dyDescent="0.25">
      <c r="BU15" s="100" t="s">
        <v>82</v>
      </c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  <c r="DE15" s="101" t="s">
        <v>83</v>
      </c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2"/>
    </row>
    <row r="16" spans="73:199" ht="26.25" customHeight="1" x14ac:dyDescent="0.25">
      <c r="BU16" s="97" t="s">
        <v>28</v>
      </c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  <c r="DE16" s="98" t="s">
        <v>87</v>
      </c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9"/>
    </row>
    <row r="17" spans="73:195" ht="26.25" customHeight="1" x14ac:dyDescent="0.25">
      <c r="BU17" s="91" t="s">
        <v>29</v>
      </c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  <c r="DE17" s="143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5"/>
    </row>
    <row r="18" spans="73:195" ht="26.25" customHeight="1" x14ac:dyDescent="0.25">
      <c r="BU18" s="149" t="s">
        <v>30</v>
      </c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1"/>
      <c r="DE18" s="146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8"/>
    </row>
    <row r="19" spans="73:195" ht="26.25" customHeight="1" x14ac:dyDescent="0.25">
      <c r="BU19" s="122" t="s">
        <v>89</v>
      </c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  <c r="DE19" s="125" t="s">
        <v>106</v>
      </c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</row>
    <row r="20" spans="73:195" ht="26.25" customHeight="1" x14ac:dyDescent="0.25">
      <c r="BU20" s="91" t="s">
        <v>31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  <c r="DE20" s="127" t="s">
        <v>112</v>
      </c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8"/>
    </row>
    <row r="21" spans="73:195" ht="26.25" customHeight="1" x14ac:dyDescent="0.25">
      <c r="BU21" s="131" t="s">
        <v>2</v>
      </c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30"/>
    </row>
    <row r="22" spans="73:195" ht="20.25" customHeight="1" x14ac:dyDescent="0.25">
      <c r="BU22" s="115" t="s">
        <v>32</v>
      </c>
      <c r="BV22" s="116"/>
      <c r="BW22" s="116"/>
      <c r="BX22" s="116"/>
      <c r="BY22" s="116"/>
      <c r="BZ22" s="116"/>
      <c r="CA22" s="116"/>
      <c r="CB22" s="116"/>
      <c r="CC22" s="116"/>
      <c r="CD22" s="117"/>
      <c r="CE22" s="134" t="s">
        <v>84</v>
      </c>
      <c r="CF22" s="135"/>
      <c r="CG22" s="135"/>
      <c r="CH22" s="135"/>
      <c r="CI22" s="135"/>
      <c r="CJ22" s="135"/>
      <c r="CK22" s="135"/>
      <c r="CL22" s="135"/>
      <c r="CM22" s="135"/>
      <c r="CN22" s="136"/>
      <c r="CO22" s="115" t="s">
        <v>33</v>
      </c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  <c r="DE22" s="115" t="s">
        <v>34</v>
      </c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7"/>
      <c r="DT22" s="140" t="s">
        <v>91</v>
      </c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2"/>
    </row>
    <row r="23" spans="73:195" ht="14.25" customHeight="1" x14ac:dyDescent="0.25">
      <c r="BU23" s="132"/>
      <c r="BV23" s="27"/>
      <c r="BW23" s="27"/>
      <c r="BX23" s="27"/>
      <c r="BY23" s="27"/>
      <c r="BZ23" s="27"/>
      <c r="CA23" s="27"/>
      <c r="CB23" s="27"/>
      <c r="CC23" s="27"/>
      <c r="CD23" s="133"/>
      <c r="CE23" s="137"/>
      <c r="CF23" s="138"/>
      <c r="CG23" s="138"/>
      <c r="CH23" s="138"/>
      <c r="CI23" s="138"/>
      <c r="CJ23" s="138"/>
      <c r="CK23" s="138"/>
      <c r="CL23" s="138"/>
      <c r="CM23" s="138"/>
      <c r="CN23" s="139"/>
      <c r="CO23" s="112" t="s">
        <v>24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  <c r="DE23" s="112" t="s">
        <v>35</v>
      </c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4"/>
      <c r="DT23" s="115" t="s">
        <v>36</v>
      </c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7"/>
      <c r="FD23" s="115" t="s">
        <v>37</v>
      </c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7"/>
    </row>
    <row r="24" spans="73:195" ht="18" customHeight="1" x14ac:dyDescent="0.25">
      <c r="BU24" s="132"/>
      <c r="BV24" s="27"/>
      <c r="BW24" s="27"/>
      <c r="BX24" s="27"/>
      <c r="BY24" s="27"/>
      <c r="BZ24" s="27"/>
      <c r="CA24" s="27"/>
      <c r="CB24" s="27"/>
      <c r="CC24" s="27"/>
      <c r="CD24" s="133"/>
      <c r="CE24" s="137"/>
      <c r="CF24" s="138"/>
      <c r="CG24" s="138"/>
      <c r="CH24" s="138"/>
      <c r="CI24" s="138"/>
      <c r="CJ24" s="138"/>
      <c r="CK24" s="138"/>
      <c r="CL24" s="138"/>
      <c r="CM24" s="138"/>
      <c r="CN24" s="139"/>
      <c r="CO24" s="104" t="s">
        <v>38</v>
      </c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  <c r="DE24" s="112" t="s">
        <v>39</v>
      </c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4"/>
      <c r="DT24" s="112" t="s">
        <v>40</v>
      </c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4"/>
      <c r="FD24" s="112" t="s">
        <v>41</v>
      </c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4"/>
    </row>
    <row r="25" spans="73:195" ht="14.25" customHeight="1" x14ac:dyDescent="0.25">
      <c r="BU25" s="112"/>
      <c r="BV25" s="113"/>
      <c r="BW25" s="113"/>
      <c r="BX25" s="113"/>
      <c r="BY25" s="113"/>
      <c r="BZ25" s="113"/>
      <c r="CA25" s="113"/>
      <c r="CB25" s="113"/>
      <c r="CC25" s="113"/>
      <c r="CD25" s="114"/>
      <c r="CE25" s="112"/>
      <c r="CF25" s="113"/>
      <c r="CG25" s="113"/>
      <c r="CH25" s="113"/>
      <c r="CI25" s="113"/>
      <c r="CJ25" s="113"/>
      <c r="CK25" s="113"/>
      <c r="CL25" s="113"/>
      <c r="CM25" s="113"/>
      <c r="CN25" s="114"/>
      <c r="CO25" s="115" t="s">
        <v>25</v>
      </c>
      <c r="CP25" s="116"/>
      <c r="CQ25" s="116"/>
      <c r="CR25" s="116"/>
      <c r="CS25" s="116"/>
      <c r="CT25" s="116"/>
      <c r="CU25" s="116"/>
      <c r="CV25" s="117"/>
      <c r="CW25" s="115" t="s">
        <v>25</v>
      </c>
      <c r="CX25" s="116"/>
      <c r="CY25" s="116"/>
      <c r="CZ25" s="116"/>
      <c r="DA25" s="116"/>
      <c r="DB25" s="116"/>
      <c r="DC25" s="116"/>
      <c r="DD25" s="117"/>
      <c r="DE25" s="112" t="s">
        <v>42</v>
      </c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4"/>
      <c r="DT25" s="104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6"/>
      <c r="FD25" s="104" t="s">
        <v>43</v>
      </c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6"/>
    </row>
    <row r="26" spans="73:195" x14ac:dyDescent="0.25">
      <c r="BU26" s="112"/>
      <c r="BV26" s="113"/>
      <c r="BW26" s="113"/>
      <c r="BX26" s="113"/>
      <c r="BY26" s="113"/>
      <c r="BZ26" s="113"/>
      <c r="CA26" s="113"/>
      <c r="CB26" s="113"/>
      <c r="CC26" s="113"/>
      <c r="CD26" s="114"/>
      <c r="CE26" s="112"/>
      <c r="CF26" s="113"/>
      <c r="CG26" s="113"/>
      <c r="CH26" s="113"/>
      <c r="CI26" s="113"/>
      <c r="CJ26" s="113"/>
      <c r="CK26" s="113"/>
      <c r="CL26" s="113"/>
      <c r="CM26" s="113"/>
      <c r="CN26" s="114"/>
      <c r="CO26" s="112"/>
      <c r="CP26" s="113"/>
      <c r="CQ26" s="113"/>
      <c r="CR26" s="113"/>
      <c r="CS26" s="113"/>
      <c r="CT26" s="113"/>
      <c r="CU26" s="113"/>
      <c r="CV26" s="114"/>
      <c r="CW26" s="112"/>
      <c r="CX26" s="113"/>
      <c r="CY26" s="113"/>
      <c r="CZ26" s="113"/>
      <c r="DA26" s="113"/>
      <c r="DB26" s="113"/>
      <c r="DC26" s="113"/>
      <c r="DD26" s="114"/>
      <c r="DE26" s="112" t="s">
        <v>44</v>
      </c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4"/>
      <c r="DT26" s="115" t="s">
        <v>45</v>
      </c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  <c r="EL26" s="115" t="s">
        <v>46</v>
      </c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7"/>
      <c r="FD26" s="115" t="s">
        <v>45</v>
      </c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7"/>
      <c r="FV26" s="115" t="s">
        <v>46</v>
      </c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7"/>
    </row>
    <row r="27" spans="73:195" ht="18" customHeight="1" x14ac:dyDescent="0.25">
      <c r="BU27" s="112"/>
      <c r="BV27" s="113"/>
      <c r="BW27" s="113"/>
      <c r="BX27" s="113"/>
      <c r="BY27" s="113"/>
      <c r="BZ27" s="113"/>
      <c r="CA27" s="113"/>
      <c r="CB27" s="113"/>
      <c r="CC27" s="113"/>
      <c r="CD27" s="114"/>
      <c r="CE27" s="112"/>
      <c r="CF27" s="113"/>
      <c r="CG27" s="113"/>
      <c r="CH27" s="113"/>
      <c r="CI27" s="113"/>
      <c r="CJ27" s="113"/>
      <c r="CK27" s="113"/>
      <c r="CL27" s="113"/>
      <c r="CM27" s="113"/>
      <c r="CN27" s="114"/>
      <c r="CO27" s="112"/>
      <c r="CP27" s="113"/>
      <c r="CQ27" s="113"/>
      <c r="CR27" s="113"/>
      <c r="CS27" s="113"/>
      <c r="CT27" s="113"/>
      <c r="CU27" s="113"/>
      <c r="CV27" s="114"/>
      <c r="CW27" s="112"/>
      <c r="CX27" s="113"/>
      <c r="CY27" s="113"/>
      <c r="CZ27" s="113"/>
      <c r="DA27" s="113"/>
      <c r="DB27" s="113"/>
      <c r="DC27" s="113"/>
      <c r="DD27" s="114"/>
      <c r="DE27" s="112" t="s">
        <v>47</v>
      </c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4"/>
      <c r="DT27" s="112" t="s">
        <v>48</v>
      </c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4"/>
      <c r="EL27" s="112" t="s">
        <v>49</v>
      </c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4"/>
      <c r="FD27" s="112" t="s">
        <v>48</v>
      </c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4"/>
      <c r="FV27" s="112" t="s">
        <v>49</v>
      </c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4"/>
    </row>
    <row r="28" spans="73:195" ht="21.75" customHeight="1" x14ac:dyDescent="0.25">
      <c r="BU28" s="112"/>
      <c r="BV28" s="113"/>
      <c r="BW28" s="113"/>
      <c r="BX28" s="113"/>
      <c r="BY28" s="113"/>
      <c r="BZ28" s="113"/>
      <c r="CA28" s="113"/>
      <c r="CB28" s="113"/>
      <c r="CC28" s="113"/>
      <c r="CD28" s="114"/>
      <c r="CE28" s="112"/>
      <c r="CF28" s="113"/>
      <c r="CG28" s="113"/>
      <c r="CH28" s="113"/>
      <c r="CI28" s="113"/>
      <c r="CJ28" s="113"/>
      <c r="CK28" s="113"/>
      <c r="CL28" s="113"/>
      <c r="CM28" s="113"/>
      <c r="CN28" s="114"/>
      <c r="CO28" s="112"/>
      <c r="CP28" s="113"/>
      <c r="CQ28" s="113"/>
      <c r="CR28" s="113"/>
      <c r="CS28" s="113"/>
      <c r="CT28" s="113"/>
      <c r="CU28" s="113"/>
      <c r="CV28" s="114"/>
      <c r="CW28" s="112"/>
      <c r="CX28" s="113"/>
      <c r="CY28" s="113"/>
      <c r="CZ28" s="113"/>
      <c r="DA28" s="113"/>
      <c r="DB28" s="113"/>
      <c r="DC28" s="113"/>
      <c r="DD28" s="114"/>
      <c r="DE28" s="112" t="s">
        <v>50</v>
      </c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4"/>
      <c r="DT28" s="112"/>
      <c r="DU28" s="113"/>
      <c r="DV28" s="113"/>
      <c r="DW28" s="113"/>
      <c r="DX28" s="113"/>
      <c r="DY28" s="113"/>
      <c r="DZ28" s="113"/>
      <c r="EA28" s="113"/>
      <c r="EB28" s="113"/>
      <c r="EC28" s="105"/>
      <c r="ED28" s="105"/>
      <c r="EE28" s="105"/>
      <c r="EF28" s="105"/>
      <c r="EG28" s="105"/>
      <c r="EH28" s="105"/>
      <c r="EI28" s="105"/>
      <c r="EJ28" s="105"/>
      <c r="EK28" s="106"/>
      <c r="EL28" s="104" t="s">
        <v>51</v>
      </c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6"/>
      <c r="FD28" s="104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6"/>
      <c r="FV28" s="104" t="s">
        <v>51</v>
      </c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6"/>
    </row>
    <row r="29" spans="73:195" x14ac:dyDescent="0.25">
      <c r="BU29" s="112"/>
      <c r="BV29" s="113"/>
      <c r="BW29" s="113"/>
      <c r="BX29" s="113"/>
      <c r="BY29" s="113"/>
      <c r="BZ29" s="113"/>
      <c r="CA29" s="113"/>
      <c r="CB29" s="113"/>
      <c r="CC29" s="113"/>
      <c r="CD29" s="114"/>
      <c r="CE29" s="112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/>
      <c r="CP29" s="113"/>
      <c r="CQ29" s="113"/>
      <c r="CR29" s="113"/>
      <c r="CS29" s="113"/>
      <c r="CT29" s="113"/>
      <c r="CU29" s="113"/>
      <c r="CV29" s="114"/>
      <c r="CW29" s="112"/>
      <c r="CX29" s="113"/>
      <c r="CY29" s="113"/>
      <c r="CZ29" s="113"/>
      <c r="DA29" s="113"/>
      <c r="DB29" s="113"/>
      <c r="DC29" s="113"/>
      <c r="DD29" s="114"/>
      <c r="DE29" s="112" t="s">
        <v>52</v>
      </c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5" t="s">
        <v>53</v>
      </c>
      <c r="DU29" s="116"/>
      <c r="DV29" s="116"/>
      <c r="DW29" s="116"/>
      <c r="DX29" s="116"/>
      <c r="DY29" s="116"/>
      <c r="DZ29" s="116"/>
      <c r="EA29" s="116"/>
      <c r="EB29" s="117"/>
      <c r="EC29" s="115" t="s">
        <v>24</v>
      </c>
      <c r="ED29" s="116"/>
      <c r="EE29" s="116"/>
      <c r="EF29" s="116"/>
      <c r="EG29" s="116"/>
      <c r="EH29" s="116"/>
      <c r="EI29" s="116"/>
      <c r="EJ29" s="116"/>
      <c r="EK29" s="117"/>
      <c r="EL29" s="115" t="s">
        <v>53</v>
      </c>
      <c r="EM29" s="116"/>
      <c r="EN29" s="116"/>
      <c r="EO29" s="116"/>
      <c r="EP29" s="116"/>
      <c r="EQ29" s="116"/>
      <c r="ER29" s="116"/>
      <c r="ES29" s="116"/>
      <c r="ET29" s="117"/>
      <c r="EU29" s="115" t="s">
        <v>24</v>
      </c>
      <c r="EV29" s="116"/>
      <c r="EW29" s="116"/>
      <c r="EX29" s="116"/>
      <c r="EY29" s="116"/>
      <c r="EZ29" s="116"/>
      <c r="FA29" s="116"/>
      <c r="FB29" s="116"/>
      <c r="FC29" s="117"/>
      <c r="FD29" s="115" t="s">
        <v>53</v>
      </c>
      <c r="FE29" s="116"/>
      <c r="FF29" s="116"/>
      <c r="FG29" s="116"/>
      <c r="FH29" s="116"/>
      <c r="FI29" s="116"/>
      <c r="FJ29" s="116"/>
      <c r="FK29" s="116"/>
      <c r="FL29" s="117"/>
      <c r="FM29" s="115" t="s">
        <v>24</v>
      </c>
      <c r="FN29" s="116"/>
      <c r="FO29" s="116"/>
      <c r="FP29" s="116"/>
      <c r="FQ29" s="116"/>
      <c r="FR29" s="116"/>
      <c r="FS29" s="116"/>
      <c r="FT29" s="116"/>
      <c r="FU29" s="117"/>
      <c r="FV29" s="115" t="s">
        <v>53</v>
      </c>
      <c r="FW29" s="116"/>
      <c r="FX29" s="116"/>
      <c r="FY29" s="116"/>
      <c r="FZ29" s="116"/>
      <c r="GA29" s="116"/>
      <c r="GB29" s="116"/>
      <c r="GC29" s="116"/>
      <c r="GD29" s="117"/>
      <c r="GE29" s="115" t="s">
        <v>24</v>
      </c>
      <c r="GF29" s="116"/>
      <c r="GG29" s="116"/>
      <c r="GH29" s="116"/>
      <c r="GI29" s="116"/>
      <c r="GJ29" s="116"/>
      <c r="GK29" s="116"/>
      <c r="GL29" s="116"/>
      <c r="GM29" s="117"/>
    </row>
    <row r="30" spans="73:195" x14ac:dyDescent="0.25">
      <c r="BU30" s="112"/>
      <c r="BV30" s="113"/>
      <c r="BW30" s="113"/>
      <c r="BX30" s="113"/>
      <c r="BY30" s="113"/>
      <c r="BZ30" s="113"/>
      <c r="CA30" s="113"/>
      <c r="CB30" s="113"/>
      <c r="CC30" s="113"/>
      <c r="CD30" s="114"/>
      <c r="CE30" s="112"/>
      <c r="CF30" s="113"/>
      <c r="CG30" s="113"/>
      <c r="CH30" s="113"/>
      <c r="CI30" s="113"/>
      <c r="CJ30" s="113"/>
      <c r="CK30" s="113"/>
      <c r="CL30" s="113"/>
      <c r="CM30" s="113"/>
      <c r="CN30" s="114"/>
      <c r="CO30" s="112"/>
      <c r="CP30" s="113"/>
      <c r="CQ30" s="113"/>
      <c r="CR30" s="113"/>
      <c r="CS30" s="113"/>
      <c r="CT30" s="113"/>
      <c r="CU30" s="113"/>
      <c r="CV30" s="114"/>
      <c r="CW30" s="112"/>
      <c r="CX30" s="113"/>
      <c r="CY30" s="113"/>
      <c r="CZ30" s="113"/>
      <c r="DA30" s="113"/>
      <c r="DB30" s="113"/>
      <c r="DC30" s="113"/>
      <c r="DD30" s="114"/>
      <c r="DE30" s="112" t="s">
        <v>54</v>
      </c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2" t="s">
        <v>55</v>
      </c>
      <c r="DU30" s="113"/>
      <c r="DV30" s="113"/>
      <c r="DW30" s="113"/>
      <c r="DX30" s="113"/>
      <c r="DY30" s="113"/>
      <c r="DZ30" s="113"/>
      <c r="EA30" s="113"/>
      <c r="EB30" s="114"/>
      <c r="EC30" s="112" t="s">
        <v>38</v>
      </c>
      <c r="ED30" s="113"/>
      <c r="EE30" s="113"/>
      <c r="EF30" s="113"/>
      <c r="EG30" s="113"/>
      <c r="EH30" s="113"/>
      <c r="EI30" s="113"/>
      <c r="EJ30" s="113"/>
      <c r="EK30" s="114"/>
      <c r="EL30" s="112" t="s">
        <v>55</v>
      </c>
      <c r="EM30" s="113"/>
      <c r="EN30" s="113"/>
      <c r="EO30" s="113"/>
      <c r="EP30" s="113"/>
      <c r="EQ30" s="113"/>
      <c r="ER30" s="113"/>
      <c r="ES30" s="113"/>
      <c r="ET30" s="114"/>
      <c r="EU30" s="112" t="s">
        <v>38</v>
      </c>
      <c r="EV30" s="113"/>
      <c r="EW30" s="113"/>
      <c r="EX30" s="113"/>
      <c r="EY30" s="113"/>
      <c r="EZ30" s="113"/>
      <c r="FA30" s="113"/>
      <c r="FB30" s="113"/>
      <c r="FC30" s="114"/>
      <c r="FD30" s="112" t="s">
        <v>55</v>
      </c>
      <c r="FE30" s="113"/>
      <c r="FF30" s="113"/>
      <c r="FG30" s="113"/>
      <c r="FH30" s="113"/>
      <c r="FI30" s="113"/>
      <c r="FJ30" s="113"/>
      <c r="FK30" s="113"/>
      <c r="FL30" s="114"/>
      <c r="FM30" s="112" t="s">
        <v>38</v>
      </c>
      <c r="FN30" s="113"/>
      <c r="FO30" s="113"/>
      <c r="FP30" s="113"/>
      <c r="FQ30" s="113"/>
      <c r="FR30" s="113"/>
      <c r="FS30" s="113"/>
      <c r="FT30" s="113"/>
      <c r="FU30" s="114"/>
      <c r="FV30" s="112" t="s">
        <v>55</v>
      </c>
      <c r="FW30" s="113"/>
      <c r="FX30" s="113"/>
      <c r="FY30" s="113"/>
      <c r="FZ30" s="113"/>
      <c r="GA30" s="113"/>
      <c r="GB30" s="113"/>
      <c r="GC30" s="113"/>
      <c r="GD30" s="114"/>
      <c r="GE30" s="112" t="s">
        <v>38</v>
      </c>
      <c r="GF30" s="113"/>
      <c r="GG30" s="113"/>
      <c r="GH30" s="113"/>
      <c r="GI30" s="113"/>
      <c r="GJ30" s="113"/>
      <c r="GK30" s="113"/>
      <c r="GL30" s="113"/>
      <c r="GM30" s="114"/>
    </row>
    <row r="31" spans="73:195" x14ac:dyDescent="0.25">
      <c r="BU31" s="112"/>
      <c r="BV31" s="113"/>
      <c r="BW31" s="113"/>
      <c r="BX31" s="113"/>
      <c r="BY31" s="113"/>
      <c r="BZ31" s="113"/>
      <c r="CA31" s="113"/>
      <c r="CB31" s="113"/>
      <c r="CC31" s="113"/>
      <c r="CD31" s="114"/>
      <c r="CE31" s="112"/>
      <c r="CF31" s="113"/>
      <c r="CG31" s="113"/>
      <c r="CH31" s="113"/>
      <c r="CI31" s="113"/>
      <c r="CJ31" s="113"/>
      <c r="CK31" s="113"/>
      <c r="CL31" s="113"/>
      <c r="CM31" s="113"/>
      <c r="CN31" s="114"/>
      <c r="CO31" s="112"/>
      <c r="CP31" s="113"/>
      <c r="CQ31" s="113"/>
      <c r="CR31" s="113"/>
      <c r="CS31" s="113"/>
      <c r="CT31" s="113"/>
      <c r="CU31" s="113"/>
      <c r="CV31" s="114"/>
      <c r="CW31" s="112"/>
      <c r="CX31" s="113"/>
      <c r="CY31" s="113"/>
      <c r="CZ31" s="113"/>
      <c r="DA31" s="113"/>
      <c r="DB31" s="113"/>
      <c r="DC31" s="113"/>
      <c r="DD31" s="114"/>
      <c r="DE31" s="112" t="s">
        <v>56</v>
      </c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2" t="s">
        <v>57</v>
      </c>
      <c r="DU31" s="113"/>
      <c r="DV31" s="113"/>
      <c r="DW31" s="113"/>
      <c r="DX31" s="113"/>
      <c r="DY31" s="113"/>
      <c r="DZ31" s="113"/>
      <c r="EA31" s="113"/>
      <c r="EB31" s="114"/>
      <c r="EC31" s="112"/>
      <c r="ED31" s="113"/>
      <c r="EE31" s="113"/>
      <c r="EF31" s="113"/>
      <c r="EG31" s="113"/>
      <c r="EH31" s="113"/>
      <c r="EI31" s="113"/>
      <c r="EJ31" s="113"/>
      <c r="EK31" s="114"/>
      <c r="EL31" s="112" t="s">
        <v>57</v>
      </c>
      <c r="EM31" s="113"/>
      <c r="EN31" s="113"/>
      <c r="EO31" s="113"/>
      <c r="EP31" s="113"/>
      <c r="EQ31" s="113"/>
      <c r="ER31" s="113"/>
      <c r="ES31" s="113"/>
      <c r="ET31" s="114"/>
      <c r="EU31" s="112"/>
      <c r="EV31" s="113"/>
      <c r="EW31" s="113"/>
      <c r="EX31" s="113"/>
      <c r="EY31" s="113"/>
      <c r="EZ31" s="113"/>
      <c r="FA31" s="113"/>
      <c r="FB31" s="113"/>
      <c r="FC31" s="114"/>
      <c r="FD31" s="112" t="s">
        <v>57</v>
      </c>
      <c r="FE31" s="113"/>
      <c r="FF31" s="113"/>
      <c r="FG31" s="113"/>
      <c r="FH31" s="113"/>
      <c r="FI31" s="113"/>
      <c r="FJ31" s="113"/>
      <c r="FK31" s="113"/>
      <c r="FL31" s="114"/>
      <c r="FM31" s="112"/>
      <c r="FN31" s="113"/>
      <c r="FO31" s="113"/>
      <c r="FP31" s="113"/>
      <c r="FQ31" s="113"/>
      <c r="FR31" s="113"/>
      <c r="FS31" s="113"/>
      <c r="FT31" s="113"/>
      <c r="FU31" s="114"/>
      <c r="FV31" s="112" t="s">
        <v>57</v>
      </c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4"/>
    </row>
    <row r="32" spans="73:195" x14ac:dyDescent="0.25">
      <c r="BU32" s="112"/>
      <c r="BV32" s="113"/>
      <c r="BW32" s="113"/>
      <c r="BX32" s="113"/>
      <c r="BY32" s="113"/>
      <c r="BZ32" s="113"/>
      <c r="CA32" s="113"/>
      <c r="CB32" s="113"/>
      <c r="CC32" s="113"/>
      <c r="CD32" s="114"/>
      <c r="CE32" s="112"/>
      <c r="CF32" s="113"/>
      <c r="CG32" s="113"/>
      <c r="CH32" s="113"/>
      <c r="CI32" s="113"/>
      <c r="CJ32" s="113"/>
      <c r="CK32" s="113"/>
      <c r="CL32" s="113"/>
      <c r="CM32" s="113"/>
      <c r="CN32" s="114"/>
      <c r="CO32" s="112"/>
      <c r="CP32" s="113"/>
      <c r="CQ32" s="113"/>
      <c r="CR32" s="113"/>
      <c r="CS32" s="113"/>
      <c r="CT32" s="113"/>
      <c r="CU32" s="113"/>
      <c r="CV32" s="114"/>
      <c r="CW32" s="112"/>
      <c r="CX32" s="113"/>
      <c r="CY32" s="113"/>
      <c r="CZ32" s="113"/>
      <c r="DA32" s="113"/>
      <c r="DB32" s="113"/>
      <c r="DC32" s="113"/>
      <c r="DD32" s="114"/>
      <c r="DE32" s="112" t="s">
        <v>58</v>
      </c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2"/>
      <c r="DU32" s="113"/>
      <c r="DV32" s="113"/>
      <c r="DW32" s="113"/>
      <c r="DX32" s="113"/>
      <c r="DY32" s="113"/>
      <c r="DZ32" s="113"/>
      <c r="EA32" s="113"/>
      <c r="EB32" s="114"/>
      <c r="EC32" s="112"/>
      <c r="ED32" s="113"/>
      <c r="EE32" s="113"/>
      <c r="EF32" s="113"/>
      <c r="EG32" s="113"/>
      <c r="EH32" s="113"/>
      <c r="EI32" s="113"/>
      <c r="EJ32" s="113"/>
      <c r="EK32" s="114"/>
      <c r="EL32" s="112"/>
      <c r="EM32" s="113"/>
      <c r="EN32" s="113"/>
      <c r="EO32" s="113"/>
      <c r="EP32" s="113"/>
      <c r="EQ32" s="113"/>
      <c r="ER32" s="113"/>
      <c r="ES32" s="113"/>
      <c r="ET32" s="114"/>
      <c r="EU32" s="112"/>
      <c r="EV32" s="113"/>
      <c r="EW32" s="113"/>
      <c r="EX32" s="113"/>
      <c r="EY32" s="113"/>
      <c r="EZ32" s="113"/>
      <c r="FA32" s="113"/>
      <c r="FB32" s="113"/>
      <c r="FC32" s="114"/>
      <c r="FD32" s="112"/>
      <c r="FE32" s="113"/>
      <c r="FF32" s="113"/>
      <c r="FG32" s="113"/>
      <c r="FH32" s="113"/>
      <c r="FI32" s="113"/>
      <c r="FJ32" s="113"/>
      <c r="FK32" s="113"/>
      <c r="FL32" s="114"/>
      <c r="FM32" s="112"/>
      <c r="FN32" s="113"/>
      <c r="FO32" s="113"/>
      <c r="FP32" s="113"/>
      <c r="FQ32" s="113"/>
      <c r="FR32" s="113"/>
      <c r="FS32" s="113"/>
      <c r="FT32" s="113"/>
      <c r="FU32" s="114"/>
      <c r="FV32" s="112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4"/>
    </row>
    <row r="33" spans="73:217" ht="28.5" customHeight="1" x14ac:dyDescent="0.25">
      <c r="BU33" s="104"/>
      <c r="BV33" s="105"/>
      <c r="BW33" s="105"/>
      <c r="BX33" s="105"/>
      <c r="BY33" s="105"/>
      <c r="BZ33" s="105"/>
      <c r="CA33" s="105"/>
      <c r="CB33" s="105"/>
      <c r="CC33" s="105"/>
      <c r="CD33" s="106"/>
      <c r="CE33" s="104"/>
      <c r="CF33" s="105"/>
      <c r="CG33" s="105"/>
      <c r="CH33" s="105"/>
      <c r="CI33" s="105"/>
      <c r="CJ33" s="105"/>
      <c r="CK33" s="105"/>
      <c r="CL33" s="105"/>
      <c r="CM33" s="105"/>
      <c r="CN33" s="106"/>
      <c r="CO33" s="104"/>
      <c r="CP33" s="105"/>
      <c r="CQ33" s="105"/>
      <c r="CR33" s="105"/>
      <c r="CS33" s="105"/>
      <c r="CT33" s="105"/>
      <c r="CU33" s="105"/>
      <c r="CV33" s="106"/>
      <c r="CW33" s="104"/>
      <c r="CX33" s="105"/>
      <c r="CY33" s="105"/>
      <c r="CZ33" s="105"/>
      <c r="DA33" s="105"/>
      <c r="DB33" s="105"/>
      <c r="DC33" s="105"/>
      <c r="DD33" s="106"/>
      <c r="DE33" s="104" t="s">
        <v>59</v>
      </c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4"/>
      <c r="DU33" s="105"/>
      <c r="DV33" s="105"/>
      <c r="DW33" s="105"/>
      <c r="DX33" s="105"/>
      <c r="DY33" s="105"/>
      <c r="DZ33" s="105"/>
      <c r="EA33" s="105"/>
      <c r="EB33" s="106"/>
      <c r="EC33" s="104"/>
      <c r="ED33" s="105"/>
      <c r="EE33" s="105"/>
      <c r="EF33" s="105"/>
      <c r="EG33" s="105"/>
      <c r="EH33" s="105"/>
      <c r="EI33" s="105"/>
      <c r="EJ33" s="105"/>
      <c r="EK33" s="106"/>
      <c r="EL33" s="104"/>
      <c r="EM33" s="105"/>
      <c r="EN33" s="105"/>
      <c r="EO33" s="105"/>
      <c r="EP33" s="105"/>
      <c r="EQ33" s="105"/>
      <c r="ER33" s="105"/>
      <c r="ES33" s="105"/>
      <c r="ET33" s="106"/>
      <c r="EU33" s="104"/>
      <c r="EV33" s="105"/>
      <c r="EW33" s="105"/>
      <c r="EX33" s="105"/>
      <c r="EY33" s="105"/>
      <c r="EZ33" s="105"/>
      <c r="FA33" s="105"/>
      <c r="FB33" s="105"/>
      <c r="FC33" s="106"/>
      <c r="FD33" s="104"/>
      <c r="FE33" s="105"/>
      <c r="FF33" s="105"/>
      <c r="FG33" s="105"/>
      <c r="FH33" s="105"/>
      <c r="FI33" s="105"/>
      <c r="FJ33" s="105"/>
      <c r="FK33" s="105"/>
      <c r="FL33" s="106"/>
      <c r="FM33" s="104"/>
      <c r="FN33" s="105"/>
      <c r="FO33" s="105"/>
      <c r="FP33" s="105"/>
      <c r="FQ33" s="105"/>
      <c r="FR33" s="105"/>
      <c r="FS33" s="105"/>
      <c r="FT33" s="105"/>
      <c r="FU33" s="106"/>
      <c r="FV33" s="104"/>
      <c r="FW33" s="105"/>
      <c r="FX33" s="105"/>
      <c r="FY33" s="105"/>
      <c r="FZ33" s="105"/>
      <c r="GA33" s="105"/>
      <c r="GB33" s="105"/>
      <c r="GC33" s="105"/>
      <c r="GD33" s="106"/>
      <c r="GE33" s="104"/>
      <c r="GF33" s="105"/>
      <c r="GG33" s="105"/>
      <c r="GH33" s="105"/>
      <c r="GI33" s="105"/>
      <c r="GJ33" s="105"/>
      <c r="GK33" s="105"/>
      <c r="GL33" s="105"/>
      <c r="GM33" s="106"/>
    </row>
    <row r="34" spans="73:217" ht="24.75" customHeight="1" x14ac:dyDescent="0.25">
      <c r="BU34" s="91"/>
      <c r="BV34" s="92"/>
      <c r="BW34" s="92"/>
      <c r="BX34" s="92"/>
      <c r="BY34" s="92"/>
      <c r="BZ34" s="92"/>
      <c r="CA34" s="92"/>
      <c r="CB34" s="92"/>
      <c r="CC34" s="92"/>
      <c r="CD34" s="93"/>
      <c r="CE34" s="91">
        <v>2023</v>
      </c>
      <c r="CF34" s="92"/>
      <c r="CG34" s="92"/>
      <c r="CH34" s="92"/>
      <c r="CI34" s="92"/>
      <c r="CJ34" s="92"/>
      <c r="CK34" s="92"/>
      <c r="CL34" s="92"/>
      <c r="CM34" s="92"/>
      <c r="CN34" s="93"/>
      <c r="CO34" s="87" t="s">
        <v>9</v>
      </c>
      <c r="CP34" s="87"/>
      <c r="CQ34" s="87"/>
      <c r="CR34" s="87"/>
      <c r="CS34" s="87"/>
      <c r="CT34" s="87"/>
      <c r="CU34" s="87"/>
      <c r="CV34" s="87"/>
      <c r="CW34" s="86">
        <v>6.16</v>
      </c>
      <c r="CX34" s="87"/>
      <c r="CY34" s="87"/>
      <c r="CZ34" s="87"/>
      <c r="DA34" s="87"/>
      <c r="DB34" s="87"/>
      <c r="DC34" s="87"/>
      <c r="DD34" s="87"/>
      <c r="DE34" s="87" t="s">
        <v>85</v>
      </c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110">
        <f>19.271*0.3445*1000</f>
        <v>6638.8594999999996</v>
      </c>
      <c r="DU34" s="111"/>
      <c r="DV34" s="111"/>
      <c r="DW34" s="111"/>
      <c r="DX34" s="111"/>
      <c r="DY34" s="111"/>
      <c r="DZ34" s="111"/>
      <c r="EA34" s="111"/>
      <c r="EB34" s="111"/>
      <c r="EC34" s="89">
        <v>68.5</v>
      </c>
      <c r="ED34" s="89"/>
      <c r="EE34" s="89"/>
      <c r="EF34" s="89"/>
      <c r="EG34" s="89"/>
      <c r="EH34" s="89"/>
      <c r="EI34" s="89"/>
      <c r="EJ34" s="89"/>
      <c r="EK34" s="89"/>
      <c r="EL34" s="86">
        <v>216.09</v>
      </c>
      <c r="EM34" s="86"/>
      <c r="EN34" s="86"/>
      <c r="EO34" s="86"/>
      <c r="EP34" s="86"/>
      <c r="EQ34" s="86"/>
      <c r="ER34" s="86"/>
      <c r="ES34" s="86"/>
      <c r="ET34" s="86"/>
      <c r="EU34" s="89">
        <v>3.87</v>
      </c>
      <c r="EV34" s="89"/>
      <c r="EW34" s="89"/>
      <c r="EX34" s="89"/>
      <c r="EY34" s="89"/>
      <c r="EZ34" s="89"/>
      <c r="FA34" s="89"/>
      <c r="FB34" s="89"/>
      <c r="FC34" s="89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</row>
    <row r="35" spans="73:217" ht="24.75" customHeight="1" x14ac:dyDescent="0.25">
      <c r="BU35" s="94"/>
      <c r="BV35" s="95"/>
      <c r="BW35" s="95"/>
      <c r="BX35" s="95"/>
      <c r="BY35" s="95"/>
      <c r="BZ35" s="95"/>
      <c r="CA35" s="95"/>
      <c r="CB35" s="95"/>
      <c r="CC35" s="95"/>
      <c r="CD35" s="96"/>
      <c r="CE35" s="107"/>
      <c r="CF35" s="108"/>
      <c r="CG35" s="108"/>
      <c r="CH35" s="108"/>
      <c r="CI35" s="108"/>
      <c r="CJ35" s="108"/>
      <c r="CK35" s="108"/>
      <c r="CL35" s="108"/>
      <c r="CM35" s="108"/>
      <c r="CN35" s="109"/>
      <c r="CO35" s="87" t="s">
        <v>94</v>
      </c>
      <c r="CP35" s="87"/>
      <c r="CQ35" s="87"/>
      <c r="CR35" s="87"/>
      <c r="CS35" s="87"/>
      <c r="CT35" s="87"/>
      <c r="CU35" s="87"/>
      <c r="CV35" s="87"/>
      <c r="CW35" s="87">
        <v>8.34</v>
      </c>
      <c r="CX35" s="87"/>
      <c r="CY35" s="87"/>
      <c r="CZ35" s="87"/>
      <c r="DA35" s="87"/>
      <c r="DB35" s="87"/>
      <c r="DC35" s="87"/>
      <c r="DD35" s="87"/>
      <c r="DE35" s="87" t="s">
        <v>85</v>
      </c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6">
        <f>16.595*0.3445*1000</f>
        <v>5716.9775</v>
      </c>
      <c r="DU35" s="86"/>
      <c r="DV35" s="86"/>
      <c r="DW35" s="86"/>
      <c r="DX35" s="86"/>
      <c r="DY35" s="86"/>
      <c r="DZ35" s="86"/>
      <c r="EA35" s="86"/>
      <c r="EB35" s="86"/>
      <c r="EC35" s="89">
        <f>DQ41*3.9961</f>
        <v>66.315279500000003</v>
      </c>
      <c r="ED35" s="89"/>
      <c r="EE35" s="89"/>
      <c r="EF35" s="89"/>
      <c r="EG35" s="89"/>
      <c r="EH35" s="89"/>
      <c r="EI35" s="89"/>
      <c r="EJ35" s="89"/>
      <c r="EK35" s="89"/>
      <c r="EL35" s="86">
        <v>1273.27</v>
      </c>
      <c r="EM35" s="87"/>
      <c r="EN35" s="87"/>
      <c r="EO35" s="87"/>
      <c r="EP35" s="87"/>
      <c r="EQ35" s="87"/>
      <c r="ER35" s="87"/>
      <c r="ES35" s="87"/>
      <c r="ET35" s="87"/>
      <c r="EU35" s="89">
        <f>EL35/0.3445*3.9961/1000</f>
        <v>14.769562400580552</v>
      </c>
      <c r="EV35" s="89"/>
      <c r="EW35" s="89"/>
      <c r="EX35" s="89"/>
      <c r="EY35" s="89"/>
      <c r="EZ35" s="89"/>
      <c r="FA35" s="89"/>
      <c r="FB35" s="89"/>
      <c r="FC35" s="89"/>
      <c r="FD35" s="86"/>
      <c r="FE35" s="86"/>
      <c r="FF35" s="86"/>
      <c r="FG35" s="86"/>
      <c r="FH35" s="86"/>
      <c r="FI35" s="86"/>
      <c r="FJ35" s="86"/>
      <c r="FK35" s="86"/>
      <c r="FL35" s="86"/>
      <c r="FM35" s="87"/>
      <c r="FN35" s="87"/>
      <c r="FO35" s="87"/>
      <c r="FP35" s="87"/>
      <c r="FQ35" s="87"/>
      <c r="FR35" s="87"/>
      <c r="FS35" s="87"/>
      <c r="FT35" s="87"/>
      <c r="FU35" s="87"/>
      <c r="FV35" s="86"/>
      <c r="FW35" s="87"/>
      <c r="FX35" s="87"/>
      <c r="FY35" s="87"/>
      <c r="FZ35" s="87"/>
      <c r="GA35" s="87"/>
      <c r="GB35" s="87"/>
      <c r="GC35" s="87"/>
      <c r="GD35" s="87"/>
      <c r="GE35" s="89"/>
      <c r="GF35" s="89"/>
      <c r="GG35" s="89"/>
      <c r="GH35" s="89"/>
      <c r="GI35" s="89"/>
      <c r="GJ35" s="89"/>
      <c r="GK35" s="89"/>
      <c r="GL35" s="89"/>
      <c r="GM35" s="89"/>
      <c r="HI35" s="19">
        <f>EU35/EC35</f>
        <v>0.22271733621480932</v>
      </c>
    </row>
    <row r="36" spans="73:217" ht="33.75" customHeight="1" x14ac:dyDescent="0.25">
      <c r="BU36" s="97"/>
      <c r="BV36" s="98"/>
      <c r="BW36" s="98"/>
      <c r="BX36" s="98"/>
      <c r="BY36" s="98"/>
      <c r="BZ36" s="98"/>
      <c r="CA36" s="98"/>
      <c r="CB36" s="98"/>
      <c r="CC36" s="98"/>
      <c r="CD36" s="99"/>
      <c r="CE36" s="100" t="s">
        <v>105</v>
      </c>
      <c r="CF36" s="101"/>
      <c r="CG36" s="101"/>
      <c r="CH36" s="101"/>
      <c r="CI36" s="101"/>
      <c r="CJ36" s="101"/>
      <c r="CK36" s="101"/>
      <c r="CL36" s="101"/>
      <c r="CM36" s="101"/>
      <c r="CN36" s="102"/>
      <c r="CO36" s="87"/>
      <c r="CP36" s="87"/>
      <c r="CQ36" s="87"/>
      <c r="CR36" s="87"/>
      <c r="CS36" s="87"/>
      <c r="CT36" s="87"/>
      <c r="CU36" s="87"/>
      <c r="CV36" s="87"/>
      <c r="CW36" s="87">
        <f>CW35</f>
        <v>8.34</v>
      </c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5">
        <f>DT35</f>
        <v>5716.9775</v>
      </c>
      <c r="DU36" s="85"/>
      <c r="DV36" s="85"/>
      <c r="DW36" s="85"/>
      <c r="DX36" s="85"/>
      <c r="DY36" s="85"/>
      <c r="DZ36" s="85"/>
      <c r="EA36" s="85"/>
      <c r="EB36" s="85"/>
      <c r="EC36" s="103">
        <f>EC35</f>
        <v>66.315279500000003</v>
      </c>
      <c r="ED36" s="103"/>
      <c r="EE36" s="103"/>
      <c r="EF36" s="103"/>
      <c r="EG36" s="103"/>
      <c r="EH36" s="103"/>
      <c r="EI36" s="103"/>
      <c r="EJ36" s="103"/>
      <c r="EK36" s="103"/>
      <c r="EL36" s="85">
        <f t="shared" ref="EL36" si="0">EL35</f>
        <v>1273.27</v>
      </c>
      <c r="EM36" s="85"/>
      <c r="EN36" s="85"/>
      <c r="EO36" s="85"/>
      <c r="EP36" s="85"/>
      <c r="EQ36" s="85"/>
      <c r="ER36" s="85"/>
      <c r="ES36" s="85"/>
      <c r="ET36" s="85"/>
      <c r="EU36" s="85">
        <f>EU35</f>
        <v>14.769562400580552</v>
      </c>
      <c r="EV36" s="85"/>
      <c r="EW36" s="85"/>
      <c r="EX36" s="85"/>
      <c r="EY36" s="85"/>
      <c r="EZ36" s="85"/>
      <c r="FA36" s="85"/>
      <c r="FB36" s="85"/>
      <c r="FC36" s="85"/>
      <c r="FD36" s="86"/>
      <c r="FE36" s="86"/>
      <c r="FF36" s="86"/>
      <c r="FG36" s="86"/>
      <c r="FH36" s="86"/>
      <c r="FI36" s="86"/>
      <c r="FJ36" s="86"/>
      <c r="FK36" s="86"/>
      <c r="FL36" s="86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8"/>
      <c r="GF36" s="88"/>
      <c r="GG36" s="88"/>
      <c r="GH36" s="88"/>
      <c r="GI36" s="88"/>
      <c r="GJ36" s="88"/>
      <c r="GK36" s="88"/>
      <c r="GL36" s="88"/>
      <c r="GM36" s="88"/>
    </row>
    <row r="38" spans="73:217" x14ac:dyDescent="0.25"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 t="s">
        <v>100</v>
      </c>
      <c r="EA38" s="17"/>
      <c r="EB38" s="17"/>
      <c r="EC38" s="17"/>
      <c r="ED38" s="17"/>
      <c r="EE38" s="17"/>
      <c r="EF38" s="17"/>
      <c r="EG38" s="17"/>
      <c r="EH38" s="17"/>
      <c r="EI38" s="17"/>
      <c r="ER38" s="15"/>
    </row>
    <row r="39" spans="73:217" hidden="1" x14ac:dyDescent="0.25"/>
    <row r="40" spans="73:217" hidden="1" x14ac:dyDescent="0.25">
      <c r="DD40" s="11" t="s">
        <v>126</v>
      </c>
      <c r="DO40" s="11" t="s">
        <v>127</v>
      </c>
      <c r="DQ40" s="26">
        <v>20.919</v>
      </c>
      <c r="DR40" s="27"/>
      <c r="DS40" s="27"/>
      <c r="DT40" s="27"/>
      <c r="DU40" s="27"/>
      <c r="DV40" s="27"/>
      <c r="DW40" s="27"/>
      <c r="DX40" s="27"/>
      <c r="DY40" s="27"/>
      <c r="EN40" s="15" t="e">
        <f>'Приложение 2.6 (2023)'!CP31:CT31</f>
        <v>#VALUE!</v>
      </c>
      <c r="EV40" s="15">
        <f>'Приложение 2.6 (2023)'!CU31</f>
        <v>14.769216</v>
      </c>
    </row>
    <row r="41" spans="73:217" hidden="1" x14ac:dyDescent="0.25">
      <c r="DM41" s="11" t="s">
        <v>10</v>
      </c>
      <c r="DQ41" s="26">
        <v>16.594999999999999</v>
      </c>
      <c r="DR41" s="27"/>
      <c r="DS41" s="27"/>
      <c r="DT41" s="27"/>
      <c r="DU41" s="27"/>
      <c r="DV41" s="27"/>
      <c r="DW41" s="27"/>
      <c r="DX41" s="27"/>
    </row>
    <row r="42" spans="73:217" ht="20.25" x14ac:dyDescent="0.3"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</row>
    <row r="44" spans="73:217" ht="48.75" customHeight="1" x14ac:dyDescent="0.3">
      <c r="CT44" s="252" t="s">
        <v>133</v>
      </c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FE44" s="90" t="s">
        <v>132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</row>
  </sheetData>
  <mergeCells count="173">
    <mergeCell ref="BU17:DD17"/>
    <mergeCell ref="DE17:GM18"/>
    <mergeCell ref="BU18:DD18"/>
    <mergeCell ref="DS12:EZ12"/>
    <mergeCell ref="EA13:EU13"/>
    <mergeCell ref="BU15:DD15"/>
    <mergeCell ref="DE15:GM15"/>
    <mergeCell ref="BU16:DD16"/>
    <mergeCell ref="DE16:GM16"/>
    <mergeCell ref="FQ1:GL1"/>
    <mergeCell ref="FJ7:GL7"/>
    <mergeCell ref="FJ8:GL8"/>
    <mergeCell ref="EB9:EX9"/>
    <mergeCell ref="CO10:GC10"/>
    <mergeCell ref="CK11:GI11"/>
    <mergeCell ref="FD23:GM23"/>
    <mergeCell ref="CO24:DD24"/>
    <mergeCell ref="DE24:DS24"/>
    <mergeCell ref="DT24:FC24"/>
    <mergeCell ref="FD24:GM24"/>
    <mergeCell ref="BU19:DD19"/>
    <mergeCell ref="DE19:GM19"/>
    <mergeCell ref="BU20:DD20"/>
    <mergeCell ref="DE20:GM21"/>
    <mergeCell ref="BU21:DD21"/>
    <mergeCell ref="BU22:CD24"/>
    <mergeCell ref="CE22:CN24"/>
    <mergeCell ref="CO22:DD22"/>
    <mergeCell ref="DE22:DS22"/>
    <mergeCell ref="DT22:GM22"/>
    <mergeCell ref="CO23:DD23"/>
    <mergeCell ref="DE23:DS23"/>
    <mergeCell ref="DT23:FC23"/>
    <mergeCell ref="BU25:CD25"/>
    <mergeCell ref="CE25:CN25"/>
    <mergeCell ref="CO25:CV25"/>
    <mergeCell ref="CW25:DD25"/>
    <mergeCell ref="DE25:DS25"/>
    <mergeCell ref="DT25:FC25"/>
    <mergeCell ref="FD25:GM25"/>
    <mergeCell ref="BU26:CD26"/>
    <mergeCell ref="CE26:CN26"/>
    <mergeCell ref="CO26:CV26"/>
    <mergeCell ref="CW26:DD26"/>
    <mergeCell ref="DE26:DS26"/>
    <mergeCell ref="DT26:EK26"/>
    <mergeCell ref="EL26:FC26"/>
    <mergeCell ref="FD26:FU26"/>
    <mergeCell ref="FV26:GM26"/>
    <mergeCell ref="BU27:CD27"/>
    <mergeCell ref="CE27:CN27"/>
    <mergeCell ref="CO27:CV27"/>
    <mergeCell ref="CW27:DD27"/>
    <mergeCell ref="DE27:DS27"/>
    <mergeCell ref="DT27:EK27"/>
    <mergeCell ref="EL27:FC27"/>
    <mergeCell ref="FD27:FU27"/>
    <mergeCell ref="FV27:GM27"/>
    <mergeCell ref="BU29:CD29"/>
    <mergeCell ref="CE29:CN29"/>
    <mergeCell ref="CO29:CV29"/>
    <mergeCell ref="CW29:DD29"/>
    <mergeCell ref="DE29:DS29"/>
    <mergeCell ref="DT29:EB29"/>
    <mergeCell ref="EC29:EK29"/>
    <mergeCell ref="BU28:CD28"/>
    <mergeCell ref="CE28:CN28"/>
    <mergeCell ref="CO28:CV28"/>
    <mergeCell ref="CW28:DD28"/>
    <mergeCell ref="DE28:DS28"/>
    <mergeCell ref="DT28:EK28"/>
    <mergeCell ref="EL29:ET29"/>
    <mergeCell ref="EU29:FC29"/>
    <mergeCell ref="FD29:FL29"/>
    <mergeCell ref="FM29:FU29"/>
    <mergeCell ref="FV29:GD29"/>
    <mergeCell ref="GE29:GM29"/>
    <mergeCell ref="EL28:FC28"/>
    <mergeCell ref="FD28:FU28"/>
    <mergeCell ref="FV28:GM28"/>
    <mergeCell ref="GE30:GM30"/>
    <mergeCell ref="BU31:CD31"/>
    <mergeCell ref="CE31:CN31"/>
    <mergeCell ref="CO31:CV31"/>
    <mergeCell ref="CW31:DD31"/>
    <mergeCell ref="DE31:DS31"/>
    <mergeCell ref="DT31:EB31"/>
    <mergeCell ref="EC31:EK31"/>
    <mergeCell ref="EL31:ET31"/>
    <mergeCell ref="EU31:FC31"/>
    <mergeCell ref="EC30:EK30"/>
    <mergeCell ref="EL30:ET30"/>
    <mergeCell ref="EU30:FC30"/>
    <mergeCell ref="FD30:FL30"/>
    <mergeCell ref="FM30:FU30"/>
    <mergeCell ref="FV30:GD30"/>
    <mergeCell ref="BU30:CD30"/>
    <mergeCell ref="CE30:CN30"/>
    <mergeCell ref="CO30:CV30"/>
    <mergeCell ref="CW30:DD30"/>
    <mergeCell ref="DE30:DS30"/>
    <mergeCell ref="DT30:EB30"/>
    <mergeCell ref="FD31:FL31"/>
    <mergeCell ref="FM31:FU31"/>
    <mergeCell ref="FV31:GD31"/>
    <mergeCell ref="GE31:GM31"/>
    <mergeCell ref="BU32:CD32"/>
    <mergeCell ref="CE32:CN32"/>
    <mergeCell ref="CO32:CV32"/>
    <mergeCell ref="CW32:DD32"/>
    <mergeCell ref="DE32:DS32"/>
    <mergeCell ref="DT32:EB32"/>
    <mergeCell ref="GE32:GM32"/>
    <mergeCell ref="EC32:EK32"/>
    <mergeCell ref="EL32:ET32"/>
    <mergeCell ref="EU32:FC32"/>
    <mergeCell ref="FD32:FL32"/>
    <mergeCell ref="FM32:FU32"/>
    <mergeCell ref="FV32:GD32"/>
    <mergeCell ref="FD33:FL33"/>
    <mergeCell ref="FM33:FU33"/>
    <mergeCell ref="FV33:GD33"/>
    <mergeCell ref="GE33:GM33"/>
    <mergeCell ref="CE34:CN35"/>
    <mergeCell ref="CO34:CV34"/>
    <mergeCell ref="CW34:DD34"/>
    <mergeCell ref="DE34:DS34"/>
    <mergeCell ref="DT34:EB34"/>
    <mergeCell ref="BU33:CD33"/>
    <mergeCell ref="CE33:CN33"/>
    <mergeCell ref="CO33:CV33"/>
    <mergeCell ref="CW33:DD33"/>
    <mergeCell ref="DE33:DS33"/>
    <mergeCell ref="DT33:EB33"/>
    <mergeCell ref="EC33:EK33"/>
    <mergeCell ref="EL33:ET33"/>
    <mergeCell ref="EU33:FC33"/>
    <mergeCell ref="BU34:CD35"/>
    <mergeCell ref="BU36:CD36"/>
    <mergeCell ref="CE36:CN36"/>
    <mergeCell ref="CO36:CV36"/>
    <mergeCell ref="CW36:DD36"/>
    <mergeCell ref="DE36:DS36"/>
    <mergeCell ref="DT36:EB36"/>
    <mergeCell ref="EC36:EK36"/>
    <mergeCell ref="GE34:GM34"/>
    <mergeCell ref="CO35:CV35"/>
    <mergeCell ref="CW35:DD35"/>
    <mergeCell ref="DE35:DS35"/>
    <mergeCell ref="DT35:EB35"/>
    <mergeCell ref="EC35:EK35"/>
    <mergeCell ref="EL35:ET35"/>
    <mergeCell ref="EU35:FC35"/>
    <mergeCell ref="FD35:FL35"/>
    <mergeCell ref="EC34:EK34"/>
    <mergeCell ref="EL34:ET34"/>
    <mergeCell ref="EU34:FC34"/>
    <mergeCell ref="FD34:FL34"/>
    <mergeCell ref="FM34:FU34"/>
    <mergeCell ref="FV34:GD34"/>
    <mergeCell ref="EL36:ET36"/>
    <mergeCell ref="EU36:FC36"/>
    <mergeCell ref="FD36:FL36"/>
    <mergeCell ref="FM36:FU36"/>
    <mergeCell ref="FV36:GD36"/>
    <mergeCell ref="GE36:GM36"/>
    <mergeCell ref="FM35:FU35"/>
    <mergeCell ref="FV35:GD35"/>
    <mergeCell ref="GE35:GM35"/>
    <mergeCell ref="CT44:DR44"/>
    <mergeCell ref="DQ40:DY40"/>
    <mergeCell ref="DQ41:DX41"/>
    <mergeCell ref="FE44:GD44"/>
  </mergeCells>
  <pageMargins left="0.31496062992125984" right="0.31496062992125984" top="0.35433070866141736" bottom="0.55118110236220474" header="0.31496062992125984" footer="0.31496062992125984"/>
  <pageSetup paperSize="9" scale="55" orientation="portrait" r:id="rId1"/>
  <colBreaks count="1" manualBreakCount="1">
    <brk id="19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FZ191"/>
  <sheetViews>
    <sheetView tabSelected="1" view="pageBreakPreview" topLeftCell="A3" zoomScale="80" zoomScaleNormal="100" zoomScaleSheetLayoutView="80" workbookViewId="0">
      <selection activeCell="S34" sqref="S34:W34"/>
    </sheetView>
  </sheetViews>
  <sheetFormatPr defaultColWidth="1.140625" defaultRowHeight="15.75" outlineLevelCol="1" x14ac:dyDescent="0.25"/>
  <cols>
    <col min="1" max="2" width="1.140625" style="11"/>
    <col min="3" max="3" width="1.5703125" style="11" customWidth="1"/>
    <col min="4" max="13" width="1.140625" style="11"/>
    <col min="14" max="14" width="0.42578125" style="11" customWidth="1"/>
    <col min="15" max="16" width="1.140625" style="11" hidden="1" customWidth="1"/>
    <col min="17" max="17" width="1.140625" style="11" customWidth="1"/>
    <col min="18" max="18" width="16.85546875" style="11" customWidth="1"/>
    <col min="19" max="19" width="2.140625" style="11" customWidth="1"/>
    <col min="20" max="20" width="1.85546875" style="11" customWidth="1"/>
    <col min="21" max="21" width="1.140625" style="11" customWidth="1"/>
    <col min="22" max="22" width="0.140625" style="11" hidden="1" customWidth="1"/>
    <col min="23" max="23" width="2.140625" style="11" customWidth="1"/>
    <col min="24" max="26" width="1.140625" style="11"/>
    <col min="27" max="27" width="0.7109375" style="11" customWidth="1"/>
    <col min="28" max="28" width="3.140625" style="11" customWidth="1"/>
    <col min="29" max="32" width="1.140625" style="11"/>
    <col min="33" max="33" width="2.5703125" style="11" customWidth="1"/>
    <col min="34" max="37" width="1.140625" style="11"/>
    <col min="38" max="38" width="3.140625" style="11" customWidth="1"/>
    <col min="39" max="42" width="1.140625" style="11"/>
    <col min="43" max="43" width="3.28515625" style="11" customWidth="1"/>
    <col min="44" max="47" width="1.140625" style="11" customWidth="1"/>
    <col min="48" max="48" width="2.140625" style="11" customWidth="1"/>
    <col min="49" max="52" width="1.140625" style="11" customWidth="1"/>
    <col min="53" max="53" width="2.140625" style="11" customWidth="1"/>
    <col min="54" max="57" width="1.140625" style="11" customWidth="1"/>
    <col min="58" max="58" width="3" style="11" customWidth="1"/>
    <col min="59" max="62" width="1.140625" style="11"/>
    <col min="63" max="63" width="3.42578125" style="11" customWidth="1"/>
    <col min="64" max="67" width="1.140625" style="11"/>
    <col min="68" max="68" width="2.42578125" style="11" customWidth="1"/>
    <col min="69" max="72" width="1.140625" style="11"/>
    <col min="73" max="73" width="2.85546875" style="11" customWidth="1"/>
    <col min="74" max="77" width="1.140625" style="11" customWidth="1"/>
    <col min="78" max="78" width="3.5703125" style="11" customWidth="1"/>
    <col min="79" max="82" width="1.140625" style="11" customWidth="1"/>
    <col min="83" max="83" width="2.5703125" style="11" customWidth="1"/>
    <col min="84" max="87" width="1.140625" style="11" customWidth="1"/>
    <col min="88" max="88" width="2.85546875" style="11" customWidth="1"/>
    <col min="89" max="92" width="1.140625" style="11"/>
    <col min="93" max="93" width="3.140625" style="11" customWidth="1"/>
    <col min="94" max="94" width="4.28515625" style="11" customWidth="1"/>
    <col min="95" max="95" width="1.140625" style="11"/>
    <col min="96" max="96" width="1" style="11" customWidth="1"/>
    <col min="97" max="97" width="1.140625" style="11" customWidth="1"/>
    <col min="98" max="98" width="0.5703125" style="11" customWidth="1"/>
    <col min="99" max="99" width="4.42578125" style="11" bestFit="1" customWidth="1"/>
    <col min="100" max="101" width="1.140625" style="11"/>
    <col min="102" max="102" width="0.7109375" style="11" customWidth="1"/>
    <col min="103" max="103" width="0.28515625" style="11" customWidth="1"/>
    <col min="104" max="123" width="0.85546875" style="11" customWidth="1"/>
    <col min="124" max="124" width="3.85546875" style="11" hidden="1" customWidth="1" outlineLevel="1"/>
    <col min="125" max="129" width="1.140625" style="11" hidden="1" customWidth="1" outlineLevel="1"/>
    <col min="130" max="130" width="4.140625" style="11" hidden="1" customWidth="1" outlineLevel="1"/>
    <col min="131" max="131" width="1.5703125" style="11" hidden="1" customWidth="1" outlineLevel="1"/>
    <col min="132" max="136" width="1.140625" style="11" hidden="1" customWidth="1" outlineLevel="1"/>
    <col min="137" max="137" width="0.7109375" style="11" hidden="1" customWidth="1" outlineLevel="1"/>
    <col min="138" max="144" width="1.140625" style="11" hidden="1" customWidth="1" outlineLevel="1"/>
    <col min="145" max="145" width="4" style="11" hidden="1" customWidth="1" outlineLevel="1"/>
    <col min="146" max="149" width="1.140625" style="11" hidden="1" customWidth="1" outlineLevel="1"/>
    <col min="150" max="150" width="2.7109375" style="11" hidden="1" customWidth="1" outlineLevel="1"/>
    <col min="151" max="164" width="1.140625" style="11" hidden="1" customWidth="1" outlineLevel="1"/>
    <col min="165" max="165" width="4.7109375" style="11" hidden="1" customWidth="1" outlineLevel="1"/>
    <col min="166" max="169" width="0" style="11" hidden="1" customWidth="1"/>
    <col min="170" max="170" width="4" style="11" hidden="1" customWidth="1"/>
    <col min="171" max="173" width="0" style="11" hidden="1" customWidth="1"/>
    <col min="174" max="174" width="4.42578125" style="11" hidden="1" customWidth="1"/>
    <col min="175" max="179" width="0" style="11" hidden="1" customWidth="1"/>
    <col min="180" max="180" width="2.5703125" style="11" hidden="1" customWidth="1"/>
    <col min="181" max="181" width="1.140625" style="11"/>
    <col min="182" max="182" width="3" style="11" customWidth="1"/>
    <col min="183" max="16384" width="1.140625" style="11"/>
  </cols>
  <sheetData>
    <row r="1" spans="1:165" s="1" customFormat="1" ht="11.25" x14ac:dyDescent="0.2">
      <c r="DS1" s="2" t="s">
        <v>68</v>
      </c>
    </row>
    <row r="2" spans="1:165" s="1" customFormat="1" ht="11.25" x14ac:dyDescent="0.2">
      <c r="DS2" s="2" t="s">
        <v>0</v>
      </c>
    </row>
    <row r="3" spans="1:165" s="1" customFormat="1" ht="11.25" x14ac:dyDescent="0.2">
      <c r="DS3" s="2" t="s">
        <v>12</v>
      </c>
    </row>
    <row r="4" spans="1:165" s="1" customFormat="1" ht="11.25" x14ac:dyDescent="0.2">
      <c r="DS4" s="2" t="s">
        <v>13</v>
      </c>
    </row>
    <row r="5" spans="1:165" s="1" customFormat="1" ht="11.25" x14ac:dyDescent="0.2">
      <c r="DS5" s="2" t="s">
        <v>14</v>
      </c>
    </row>
    <row r="6" spans="1:165" s="1" customFormat="1" ht="9" customHeight="1" x14ac:dyDescent="0.2">
      <c r="DS6" s="2" t="s">
        <v>1</v>
      </c>
    </row>
    <row r="7" spans="1:165" s="5" customFormat="1" ht="15" hidden="1" x14ac:dyDescent="0.25"/>
    <row r="8" spans="1:165" s="5" customFormat="1" ht="15" hidden="1" x14ac:dyDescent="0.25"/>
    <row r="9" spans="1:165" s="5" customFormat="1" ht="15" hidden="1" x14ac:dyDescent="0.25"/>
    <row r="10" spans="1:165" s="12" customFormat="1" ht="21" customHeight="1" x14ac:dyDescent="0.25">
      <c r="A10" s="255" t="s">
        <v>69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</row>
    <row r="11" spans="1:165" s="12" customFormat="1" ht="18.75" customHeight="1" x14ac:dyDescent="0.25">
      <c r="A11" s="255" t="s">
        <v>70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65" s="5" customFormat="1" ht="15.75" customHeight="1" x14ac:dyDescent="0.25">
      <c r="A12" s="244" t="s">
        <v>3</v>
      </c>
      <c r="B12" s="245"/>
      <c r="C12" s="246"/>
      <c r="D12" s="244" t="s">
        <v>5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6"/>
      <c r="S12" s="244" t="s">
        <v>104</v>
      </c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6"/>
      <c r="AR12" s="244" t="s">
        <v>71</v>
      </c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6"/>
      <c r="CZ12" s="244" t="s">
        <v>72</v>
      </c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6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12" customHeight="1" x14ac:dyDescent="0.25">
      <c r="A13" s="208" t="s">
        <v>4</v>
      </c>
      <c r="B13" s="209"/>
      <c r="C13" s="210"/>
      <c r="D13" s="208" t="s">
        <v>6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10"/>
      <c r="S13" s="247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9"/>
      <c r="AR13" s="247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10"/>
      <c r="CZ13" s="247" t="s">
        <v>73</v>
      </c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9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5" customFormat="1" ht="15" customHeight="1" x14ac:dyDescent="0.25">
      <c r="A14" s="208"/>
      <c r="B14" s="209"/>
      <c r="C14" s="210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10"/>
      <c r="S14" s="250" t="s">
        <v>74</v>
      </c>
      <c r="T14" s="241"/>
      <c r="U14" s="241"/>
      <c r="V14" s="241"/>
      <c r="W14" s="241"/>
      <c r="X14" s="38" t="s">
        <v>9</v>
      </c>
      <c r="Y14" s="39"/>
      <c r="Z14" s="39"/>
      <c r="AA14" s="39"/>
      <c r="AB14" s="39"/>
      <c r="AC14" s="39"/>
      <c r="AD14" s="39"/>
      <c r="AE14" s="39"/>
      <c r="AF14" s="39"/>
      <c r="AG14" s="40"/>
      <c r="AH14" s="38" t="s">
        <v>10</v>
      </c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116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251" t="s">
        <v>117</v>
      </c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39" t="s">
        <v>9</v>
      </c>
      <c r="DA14" s="39"/>
      <c r="DB14" s="39"/>
      <c r="DC14" s="39"/>
      <c r="DD14" s="39"/>
      <c r="DE14" s="39"/>
      <c r="DF14" s="39"/>
      <c r="DG14" s="39"/>
      <c r="DH14" s="39"/>
      <c r="DI14" s="40"/>
      <c r="DJ14" s="38" t="s">
        <v>10</v>
      </c>
      <c r="DK14" s="39"/>
      <c r="DL14" s="39"/>
      <c r="DM14" s="39"/>
      <c r="DN14" s="39"/>
      <c r="DO14" s="39"/>
      <c r="DP14" s="39"/>
      <c r="DQ14" s="39"/>
      <c r="DR14" s="39"/>
      <c r="DS14" s="4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</row>
    <row r="15" spans="1:165" s="5" customFormat="1" ht="12" customHeight="1" x14ac:dyDescent="0.25">
      <c r="A15" s="208"/>
      <c r="B15" s="209"/>
      <c r="C15" s="210"/>
      <c r="D15" s="208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237"/>
      <c r="T15" s="223"/>
      <c r="U15" s="223"/>
      <c r="V15" s="223"/>
      <c r="W15" s="223"/>
      <c r="X15" s="236" t="s">
        <v>75</v>
      </c>
      <c r="Y15" s="223"/>
      <c r="Z15" s="223"/>
      <c r="AA15" s="223"/>
      <c r="AB15" s="223"/>
      <c r="AC15" s="223" t="s">
        <v>121</v>
      </c>
      <c r="AD15" s="223"/>
      <c r="AE15" s="223"/>
      <c r="AF15" s="223"/>
      <c r="AG15" s="223"/>
      <c r="AH15" s="222" t="s">
        <v>75</v>
      </c>
      <c r="AI15" s="223"/>
      <c r="AJ15" s="223"/>
      <c r="AK15" s="223"/>
      <c r="AL15" s="223"/>
      <c r="AM15" s="223" t="s">
        <v>122</v>
      </c>
      <c r="AN15" s="223"/>
      <c r="AO15" s="223"/>
      <c r="AP15" s="223"/>
      <c r="AQ15" s="223"/>
      <c r="AR15" s="233" t="s">
        <v>77</v>
      </c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  <c r="BG15" s="233" t="s">
        <v>78</v>
      </c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3" t="s">
        <v>77</v>
      </c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3" t="s">
        <v>78</v>
      </c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5"/>
      <c r="CZ15" s="236" t="s">
        <v>75</v>
      </c>
      <c r="DA15" s="223"/>
      <c r="DB15" s="223"/>
      <c r="DC15" s="223"/>
      <c r="DD15" s="223"/>
      <c r="DE15" s="223" t="s">
        <v>76</v>
      </c>
      <c r="DF15" s="223"/>
      <c r="DG15" s="223"/>
      <c r="DH15" s="223"/>
      <c r="DI15" s="223"/>
      <c r="DJ15" s="222" t="s">
        <v>75</v>
      </c>
      <c r="DK15" s="223"/>
      <c r="DL15" s="223"/>
      <c r="DM15" s="223"/>
      <c r="DN15" s="223"/>
      <c r="DO15" s="223" t="s">
        <v>76</v>
      </c>
      <c r="DP15" s="223"/>
      <c r="DQ15" s="223"/>
      <c r="DR15" s="223"/>
      <c r="DS15" s="223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</row>
    <row r="16" spans="1:165" s="5" customFormat="1" ht="12.75" customHeight="1" x14ac:dyDescent="0.25">
      <c r="A16" s="208"/>
      <c r="B16" s="209"/>
      <c r="C16" s="210"/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  <c r="S16" s="237"/>
      <c r="T16" s="223"/>
      <c r="U16" s="223"/>
      <c r="V16" s="223"/>
      <c r="W16" s="223"/>
      <c r="X16" s="237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7" t="s">
        <v>79</v>
      </c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9"/>
      <c r="BG16" s="227" t="s">
        <v>80</v>
      </c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7" t="s">
        <v>79</v>
      </c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30" t="s">
        <v>118</v>
      </c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2"/>
      <c r="CZ16" s="237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</row>
    <row r="17" spans="1:182" s="5" customFormat="1" ht="14.25" customHeight="1" x14ac:dyDescent="0.25">
      <c r="A17" s="208"/>
      <c r="B17" s="209"/>
      <c r="C17" s="210"/>
      <c r="D17" s="208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237"/>
      <c r="T17" s="223"/>
      <c r="U17" s="223"/>
      <c r="V17" s="223"/>
      <c r="W17" s="223"/>
      <c r="X17" s="237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7" t="s">
        <v>81</v>
      </c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30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27" t="s">
        <v>81</v>
      </c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30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2"/>
      <c r="CZ17" s="237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</row>
    <row r="18" spans="1:182" s="5" customFormat="1" ht="21" customHeight="1" x14ac:dyDescent="0.25">
      <c r="A18" s="208"/>
      <c r="B18" s="209"/>
      <c r="C18" s="210"/>
      <c r="D18" s="208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  <c r="S18" s="237"/>
      <c r="T18" s="223"/>
      <c r="U18" s="223"/>
      <c r="V18" s="223"/>
      <c r="W18" s="223"/>
      <c r="X18" s="237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17" t="s">
        <v>2</v>
      </c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9"/>
      <c r="BG18" s="220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17" t="s">
        <v>119</v>
      </c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20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39"/>
      <c r="CZ18" s="237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157" t="s">
        <v>108</v>
      </c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7" t="s">
        <v>107</v>
      </c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7" t="s">
        <v>109</v>
      </c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</row>
    <row r="19" spans="1:182" s="5" customFormat="1" ht="15" customHeight="1" x14ac:dyDescent="0.25">
      <c r="A19" s="208"/>
      <c r="B19" s="209"/>
      <c r="C19" s="210"/>
      <c r="D19" s="20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10"/>
      <c r="S19" s="237"/>
      <c r="T19" s="223"/>
      <c r="U19" s="223"/>
      <c r="V19" s="223"/>
      <c r="W19" s="223"/>
      <c r="X19" s="237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11" t="s">
        <v>120</v>
      </c>
      <c r="AS19" s="212"/>
      <c r="AT19" s="212"/>
      <c r="AU19" s="212"/>
      <c r="AV19" s="212"/>
      <c r="AW19" s="216" t="s">
        <v>26</v>
      </c>
      <c r="AX19" s="212"/>
      <c r="AY19" s="212"/>
      <c r="AZ19" s="212"/>
      <c r="BA19" s="212"/>
      <c r="BB19" s="216" t="s">
        <v>27</v>
      </c>
      <c r="BC19" s="212"/>
      <c r="BD19" s="212"/>
      <c r="BE19" s="212"/>
      <c r="BF19" s="212"/>
      <c r="BG19" s="222" t="s">
        <v>120</v>
      </c>
      <c r="BH19" s="223"/>
      <c r="BI19" s="223"/>
      <c r="BJ19" s="223"/>
      <c r="BK19" s="223"/>
      <c r="BL19" s="222" t="s">
        <v>26</v>
      </c>
      <c r="BM19" s="223"/>
      <c r="BN19" s="223"/>
      <c r="BO19" s="223"/>
      <c r="BP19" s="223"/>
      <c r="BQ19" s="222" t="s">
        <v>27</v>
      </c>
      <c r="BR19" s="223"/>
      <c r="BS19" s="223"/>
      <c r="BT19" s="223"/>
      <c r="BU19" s="225"/>
      <c r="BV19" s="242" t="s">
        <v>120</v>
      </c>
      <c r="BW19" s="243"/>
      <c r="BX19" s="243"/>
      <c r="BY19" s="243"/>
      <c r="BZ19" s="243"/>
      <c r="CA19" s="242" t="s">
        <v>26</v>
      </c>
      <c r="CB19" s="243"/>
      <c r="CC19" s="243"/>
      <c r="CD19" s="243"/>
      <c r="CE19" s="243"/>
      <c r="CF19" s="242" t="s">
        <v>27</v>
      </c>
      <c r="CG19" s="243"/>
      <c r="CH19" s="243"/>
      <c r="CI19" s="243"/>
      <c r="CJ19" s="243"/>
      <c r="CK19" s="222" t="s">
        <v>120</v>
      </c>
      <c r="CL19" s="223"/>
      <c r="CM19" s="223"/>
      <c r="CN19" s="223"/>
      <c r="CO19" s="223"/>
      <c r="CP19" s="240" t="s">
        <v>26</v>
      </c>
      <c r="CQ19" s="241"/>
      <c r="CR19" s="241"/>
      <c r="CS19" s="241"/>
      <c r="CT19" s="241"/>
      <c r="CU19" s="240" t="s">
        <v>27</v>
      </c>
      <c r="CV19" s="241"/>
      <c r="CW19" s="241"/>
      <c r="CX19" s="241"/>
      <c r="CY19" s="241"/>
      <c r="CZ19" s="237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178">
        <v>2020</v>
      </c>
      <c r="DU19" s="179"/>
      <c r="DV19" s="179"/>
      <c r="DW19" s="179"/>
      <c r="DX19" s="179"/>
      <c r="DY19" s="178">
        <v>2021</v>
      </c>
      <c r="DZ19" s="179"/>
      <c r="EA19" s="179"/>
      <c r="EB19" s="179"/>
      <c r="EC19" s="179"/>
      <c r="ED19" s="20"/>
      <c r="EE19" s="20"/>
      <c r="EF19" s="20"/>
      <c r="EG19" s="20"/>
      <c r="EH19" s="20"/>
      <c r="EI19" s="20"/>
      <c r="EJ19" s="20"/>
      <c r="EK19" s="182"/>
      <c r="EL19" s="179"/>
      <c r="EM19" s="179"/>
      <c r="EN19" s="179"/>
      <c r="EO19" s="179"/>
      <c r="EP19" s="182"/>
      <c r="EQ19" s="179"/>
      <c r="ER19" s="179"/>
      <c r="ES19" s="179"/>
      <c r="ET19" s="179"/>
      <c r="EU19" s="159">
        <v>2020</v>
      </c>
      <c r="EV19" s="160"/>
      <c r="EW19" s="160"/>
      <c r="EX19" s="160"/>
      <c r="EY19" s="160"/>
      <c r="EZ19" s="159">
        <v>2021</v>
      </c>
      <c r="FA19" s="160"/>
      <c r="FB19" s="160"/>
      <c r="FC19" s="160"/>
      <c r="FD19" s="160"/>
      <c r="FE19" s="159"/>
      <c r="FF19" s="160"/>
      <c r="FG19" s="160"/>
      <c r="FH19" s="160"/>
      <c r="FI19" s="161"/>
      <c r="FJ19" s="159">
        <v>2020</v>
      </c>
      <c r="FK19" s="160"/>
      <c r="FL19" s="160"/>
      <c r="FM19" s="160"/>
      <c r="FN19" s="160"/>
      <c r="FO19" s="159">
        <v>2021</v>
      </c>
      <c r="FP19" s="160"/>
      <c r="FQ19" s="160"/>
      <c r="FR19" s="160"/>
      <c r="FS19" s="160"/>
      <c r="FT19" s="159"/>
      <c r="FU19" s="160"/>
      <c r="FV19" s="160"/>
      <c r="FW19" s="160"/>
      <c r="FX19" s="161"/>
    </row>
    <row r="20" spans="1:182" s="5" customFormat="1" ht="15" x14ac:dyDescent="0.25">
      <c r="A20" s="208"/>
      <c r="B20" s="209"/>
      <c r="C20" s="210"/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237"/>
      <c r="T20" s="223"/>
      <c r="U20" s="223"/>
      <c r="V20" s="223"/>
      <c r="W20" s="223"/>
      <c r="X20" s="237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13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5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37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180"/>
      <c r="DU20" s="160"/>
      <c r="DV20" s="160"/>
      <c r="DW20" s="160"/>
      <c r="DX20" s="160"/>
      <c r="DY20" s="180"/>
      <c r="DZ20" s="160"/>
      <c r="EA20" s="160"/>
      <c r="EB20" s="160"/>
      <c r="EC20" s="160"/>
      <c r="ED20" s="20"/>
      <c r="EE20" s="20"/>
      <c r="EF20" s="20"/>
      <c r="EG20" s="20"/>
      <c r="EH20" s="20"/>
      <c r="EI20" s="20"/>
      <c r="EJ20" s="2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1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1"/>
    </row>
    <row r="21" spans="1:182" s="5" customFormat="1" ht="15" x14ac:dyDescent="0.25">
      <c r="A21" s="208"/>
      <c r="B21" s="209"/>
      <c r="C21" s="210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237"/>
      <c r="T21" s="223"/>
      <c r="U21" s="223"/>
      <c r="V21" s="223"/>
      <c r="W21" s="223"/>
      <c r="X21" s="237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13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5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37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180"/>
      <c r="DU21" s="160"/>
      <c r="DV21" s="160"/>
      <c r="DW21" s="160"/>
      <c r="DX21" s="160"/>
      <c r="DY21" s="180"/>
      <c r="DZ21" s="160"/>
      <c r="EA21" s="160"/>
      <c r="EB21" s="160"/>
      <c r="EC21" s="160"/>
      <c r="ED21" s="20"/>
      <c r="EE21" s="20"/>
      <c r="EF21" s="20"/>
      <c r="EG21" s="20"/>
      <c r="EH21" s="20"/>
      <c r="EI21" s="20"/>
      <c r="EJ21" s="2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1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1"/>
    </row>
    <row r="22" spans="1:182" s="5" customFormat="1" ht="15" x14ac:dyDescent="0.25">
      <c r="A22" s="208"/>
      <c r="B22" s="209"/>
      <c r="C22" s="210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S22" s="237"/>
      <c r="T22" s="223"/>
      <c r="U22" s="223"/>
      <c r="V22" s="223"/>
      <c r="W22" s="223"/>
      <c r="X22" s="237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13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5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37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180"/>
      <c r="DU22" s="160"/>
      <c r="DV22" s="160"/>
      <c r="DW22" s="160"/>
      <c r="DX22" s="160"/>
      <c r="DY22" s="180"/>
      <c r="DZ22" s="160"/>
      <c r="EA22" s="160"/>
      <c r="EB22" s="160"/>
      <c r="EC22" s="160"/>
      <c r="ED22" s="20"/>
      <c r="EE22" s="20"/>
      <c r="EF22" s="20"/>
      <c r="EG22" s="20"/>
      <c r="EH22" s="20"/>
      <c r="EI22" s="20"/>
      <c r="EJ22" s="2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1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1"/>
    </row>
    <row r="23" spans="1:182" s="5" customFormat="1" ht="15" x14ac:dyDescent="0.25">
      <c r="A23" s="208"/>
      <c r="B23" s="209"/>
      <c r="C23" s="210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10"/>
      <c r="S23" s="237"/>
      <c r="T23" s="223"/>
      <c r="U23" s="223"/>
      <c r="V23" s="223"/>
      <c r="W23" s="223"/>
      <c r="X23" s="237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13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5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37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180"/>
      <c r="DU23" s="160"/>
      <c r="DV23" s="160"/>
      <c r="DW23" s="160"/>
      <c r="DX23" s="160"/>
      <c r="DY23" s="180"/>
      <c r="DZ23" s="160"/>
      <c r="EA23" s="160"/>
      <c r="EB23" s="160"/>
      <c r="EC23" s="160"/>
      <c r="ED23" s="20"/>
      <c r="EE23" s="20"/>
      <c r="EF23" s="20"/>
      <c r="EG23" s="20"/>
      <c r="EH23" s="20"/>
      <c r="EI23" s="20"/>
      <c r="EJ23" s="2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1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1"/>
    </row>
    <row r="24" spans="1:182" s="5" customFormat="1" ht="15" x14ac:dyDescent="0.25">
      <c r="A24" s="208"/>
      <c r="B24" s="209"/>
      <c r="C24" s="210"/>
      <c r="D24" s="208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  <c r="S24" s="237"/>
      <c r="T24" s="223"/>
      <c r="U24" s="223"/>
      <c r="V24" s="223"/>
      <c r="W24" s="223"/>
      <c r="X24" s="237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13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5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37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180"/>
      <c r="DU24" s="160"/>
      <c r="DV24" s="160"/>
      <c r="DW24" s="160"/>
      <c r="DX24" s="160"/>
      <c r="DY24" s="180"/>
      <c r="DZ24" s="160"/>
      <c r="EA24" s="160"/>
      <c r="EB24" s="160"/>
      <c r="EC24" s="160"/>
      <c r="ED24" s="20"/>
      <c r="EE24" s="20"/>
      <c r="EF24" s="20"/>
      <c r="EG24" s="20"/>
      <c r="EH24" s="20"/>
      <c r="EI24" s="20"/>
      <c r="EJ24" s="2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1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1"/>
    </row>
    <row r="25" spans="1:182" s="5" customFormat="1" ht="15" x14ac:dyDescent="0.25">
      <c r="A25" s="208"/>
      <c r="B25" s="209"/>
      <c r="C25" s="210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10"/>
      <c r="S25" s="237"/>
      <c r="T25" s="223"/>
      <c r="U25" s="223"/>
      <c r="V25" s="223"/>
      <c r="W25" s="223"/>
      <c r="X25" s="237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13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5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37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180"/>
      <c r="DU25" s="160"/>
      <c r="DV25" s="160"/>
      <c r="DW25" s="160"/>
      <c r="DX25" s="160"/>
      <c r="DY25" s="180"/>
      <c r="DZ25" s="160"/>
      <c r="EA25" s="160"/>
      <c r="EB25" s="160"/>
      <c r="EC25" s="160"/>
      <c r="ED25" s="20"/>
      <c r="EE25" s="20"/>
      <c r="EF25" s="20"/>
      <c r="EG25" s="20"/>
      <c r="EH25" s="20"/>
      <c r="EI25" s="20"/>
      <c r="EJ25" s="2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1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1"/>
    </row>
    <row r="26" spans="1:182" s="5" customFormat="1" ht="15" x14ac:dyDescent="0.25">
      <c r="A26" s="208"/>
      <c r="B26" s="209"/>
      <c r="C26" s="210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237"/>
      <c r="T26" s="223"/>
      <c r="U26" s="223"/>
      <c r="V26" s="223"/>
      <c r="W26" s="223"/>
      <c r="X26" s="237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13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5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37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180"/>
      <c r="DU26" s="160"/>
      <c r="DV26" s="160"/>
      <c r="DW26" s="160"/>
      <c r="DX26" s="160"/>
      <c r="DY26" s="180"/>
      <c r="DZ26" s="160"/>
      <c r="EA26" s="160"/>
      <c r="EB26" s="160"/>
      <c r="EC26" s="160"/>
      <c r="ED26" s="20"/>
      <c r="EE26" s="20"/>
      <c r="EF26" s="20"/>
      <c r="EG26" s="20"/>
      <c r="EH26" s="20"/>
      <c r="EI26" s="20"/>
      <c r="EJ26" s="2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1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1"/>
    </row>
    <row r="27" spans="1:182" s="5" customFormat="1" ht="15" x14ac:dyDescent="0.25">
      <c r="A27" s="208"/>
      <c r="B27" s="209"/>
      <c r="C27" s="210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10"/>
      <c r="S27" s="237"/>
      <c r="T27" s="223"/>
      <c r="U27" s="223"/>
      <c r="V27" s="223"/>
      <c r="W27" s="223"/>
      <c r="X27" s="237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13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5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37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180"/>
      <c r="DU27" s="160"/>
      <c r="DV27" s="160"/>
      <c r="DW27" s="160"/>
      <c r="DX27" s="160"/>
      <c r="DY27" s="180"/>
      <c r="DZ27" s="160"/>
      <c r="EA27" s="160"/>
      <c r="EB27" s="160"/>
      <c r="EC27" s="160"/>
      <c r="ED27" s="20"/>
      <c r="EE27" s="20"/>
      <c r="EF27" s="20"/>
      <c r="EG27" s="20"/>
      <c r="EH27" s="20"/>
      <c r="EI27" s="20"/>
      <c r="EJ27" s="2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1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1"/>
    </row>
    <row r="28" spans="1:182" s="5" customFormat="1" ht="1.5" customHeight="1" x14ac:dyDescent="0.25">
      <c r="A28" s="208"/>
      <c r="B28" s="209"/>
      <c r="C28" s="210"/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10"/>
      <c r="S28" s="237"/>
      <c r="T28" s="223"/>
      <c r="U28" s="223"/>
      <c r="V28" s="223"/>
      <c r="W28" s="223"/>
      <c r="X28" s="237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13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5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37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180"/>
      <c r="DU28" s="160"/>
      <c r="DV28" s="160"/>
      <c r="DW28" s="160"/>
      <c r="DX28" s="160"/>
      <c r="DY28" s="180"/>
      <c r="DZ28" s="160"/>
      <c r="EA28" s="160"/>
      <c r="EB28" s="160"/>
      <c r="EC28" s="160"/>
      <c r="ED28" s="20"/>
      <c r="EE28" s="20"/>
      <c r="EF28" s="20"/>
      <c r="EG28" s="20"/>
      <c r="EH28" s="20"/>
      <c r="EI28" s="20"/>
      <c r="EJ28" s="2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1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1"/>
    </row>
    <row r="29" spans="1:182" s="5" customFormat="1" ht="10.5" customHeight="1" x14ac:dyDescent="0.25">
      <c r="A29" s="208"/>
      <c r="B29" s="209"/>
      <c r="C29" s="210"/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10"/>
      <c r="S29" s="238"/>
      <c r="T29" s="224"/>
      <c r="U29" s="224"/>
      <c r="V29" s="224"/>
      <c r="W29" s="224"/>
      <c r="X29" s="238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14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6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38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180"/>
      <c r="DU29" s="160"/>
      <c r="DV29" s="160"/>
      <c r="DW29" s="160"/>
      <c r="DX29" s="160"/>
      <c r="DY29" s="180"/>
      <c r="DZ29" s="160"/>
      <c r="EA29" s="160"/>
      <c r="EB29" s="160"/>
      <c r="EC29" s="160"/>
      <c r="ED29" s="20"/>
      <c r="EE29" s="20"/>
      <c r="EF29" s="20"/>
      <c r="EG29" s="20"/>
      <c r="EH29" s="20"/>
      <c r="EI29" s="20"/>
      <c r="EJ29" s="2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1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1"/>
    </row>
    <row r="30" spans="1:182" s="5" customFormat="1" ht="8.25" customHeight="1" x14ac:dyDescent="0.25">
      <c r="A30" s="253">
        <v>1</v>
      </c>
      <c r="B30" s="253"/>
      <c r="C30" s="253"/>
      <c r="D30" s="253">
        <v>2</v>
      </c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>
        <v>3</v>
      </c>
      <c r="T30" s="253"/>
      <c r="U30" s="253"/>
      <c r="V30" s="253"/>
      <c r="W30" s="253"/>
      <c r="X30" s="253">
        <v>4</v>
      </c>
      <c r="Y30" s="253"/>
      <c r="Z30" s="253"/>
      <c r="AA30" s="253"/>
      <c r="AB30" s="253"/>
      <c r="AC30" s="253">
        <v>5</v>
      </c>
      <c r="AD30" s="253"/>
      <c r="AE30" s="253"/>
      <c r="AF30" s="253"/>
      <c r="AG30" s="253"/>
      <c r="AH30" s="253">
        <v>6</v>
      </c>
      <c r="AI30" s="253"/>
      <c r="AJ30" s="253"/>
      <c r="AK30" s="253"/>
      <c r="AL30" s="253"/>
      <c r="AM30" s="253">
        <v>7</v>
      </c>
      <c r="AN30" s="253"/>
      <c r="AO30" s="253"/>
      <c r="AP30" s="253"/>
      <c r="AQ30" s="253"/>
      <c r="AR30" s="254">
        <v>8</v>
      </c>
      <c r="AS30" s="254"/>
      <c r="AT30" s="254"/>
      <c r="AU30" s="254"/>
      <c r="AV30" s="254"/>
      <c r="AW30" s="254">
        <v>9</v>
      </c>
      <c r="AX30" s="254"/>
      <c r="AY30" s="254"/>
      <c r="AZ30" s="254"/>
      <c r="BA30" s="254"/>
      <c r="BB30" s="254">
        <v>10</v>
      </c>
      <c r="BC30" s="254"/>
      <c r="BD30" s="254"/>
      <c r="BE30" s="254"/>
      <c r="BF30" s="254"/>
      <c r="BG30" s="253">
        <v>11</v>
      </c>
      <c r="BH30" s="253"/>
      <c r="BI30" s="253"/>
      <c r="BJ30" s="253"/>
      <c r="BK30" s="253"/>
      <c r="BL30" s="253">
        <v>12</v>
      </c>
      <c r="BM30" s="253"/>
      <c r="BN30" s="253"/>
      <c r="BO30" s="253"/>
      <c r="BP30" s="253"/>
      <c r="BQ30" s="253">
        <v>13</v>
      </c>
      <c r="BR30" s="253"/>
      <c r="BS30" s="253"/>
      <c r="BT30" s="253"/>
      <c r="BU30" s="253"/>
      <c r="BV30" s="254">
        <v>14</v>
      </c>
      <c r="BW30" s="254"/>
      <c r="BX30" s="254"/>
      <c r="BY30" s="254"/>
      <c r="BZ30" s="254"/>
      <c r="CA30" s="254">
        <v>15</v>
      </c>
      <c r="CB30" s="254"/>
      <c r="CC30" s="254"/>
      <c r="CD30" s="254"/>
      <c r="CE30" s="254"/>
      <c r="CF30" s="254">
        <v>16</v>
      </c>
      <c r="CG30" s="254"/>
      <c r="CH30" s="254"/>
      <c r="CI30" s="254"/>
      <c r="CJ30" s="254"/>
      <c r="CK30" s="253">
        <v>17</v>
      </c>
      <c r="CL30" s="253"/>
      <c r="CM30" s="253"/>
      <c r="CN30" s="253"/>
      <c r="CO30" s="253"/>
      <c r="CP30" s="253">
        <v>18</v>
      </c>
      <c r="CQ30" s="253"/>
      <c r="CR30" s="253"/>
      <c r="CS30" s="253"/>
      <c r="CT30" s="253"/>
      <c r="CU30" s="253">
        <v>19</v>
      </c>
      <c r="CV30" s="253"/>
      <c r="CW30" s="253"/>
      <c r="CX30" s="253"/>
      <c r="CY30" s="253"/>
      <c r="CZ30" s="253">
        <v>20</v>
      </c>
      <c r="DA30" s="253"/>
      <c r="DB30" s="253"/>
      <c r="DC30" s="253"/>
      <c r="DD30" s="253"/>
      <c r="DE30" s="253">
        <v>21</v>
      </c>
      <c r="DF30" s="253"/>
      <c r="DG30" s="253"/>
      <c r="DH30" s="253"/>
      <c r="DI30" s="253"/>
      <c r="DJ30" s="253">
        <v>22</v>
      </c>
      <c r="DK30" s="253"/>
      <c r="DL30" s="253"/>
      <c r="DM30" s="253"/>
      <c r="DN30" s="253"/>
      <c r="DO30" s="253">
        <v>23</v>
      </c>
      <c r="DP30" s="253"/>
      <c r="DQ30" s="253"/>
      <c r="DR30" s="253"/>
      <c r="DS30" s="253"/>
      <c r="DT30" s="181">
        <v>14</v>
      </c>
      <c r="DU30" s="157"/>
      <c r="DV30" s="157"/>
      <c r="DW30" s="157"/>
      <c r="DX30" s="157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157">
        <v>15</v>
      </c>
      <c r="EL30" s="157"/>
      <c r="EM30" s="157"/>
      <c r="EN30" s="157"/>
      <c r="EO30" s="157"/>
      <c r="EP30" s="157">
        <v>16</v>
      </c>
      <c r="EQ30" s="157"/>
      <c r="ER30" s="157"/>
      <c r="ES30" s="157"/>
      <c r="ET30" s="157"/>
      <c r="EU30" s="157">
        <v>17</v>
      </c>
      <c r="EV30" s="157"/>
      <c r="EW30" s="157"/>
      <c r="EX30" s="157"/>
      <c r="EY30" s="157"/>
      <c r="EZ30" s="157">
        <v>18</v>
      </c>
      <c r="FA30" s="157"/>
      <c r="FB30" s="157"/>
      <c r="FC30" s="157"/>
      <c r="FD30" s="157"/>
      <c r="FE30" s="157">
        <v>19</v>
      </c>
      <c r="FF30" s="157"/>
      <c r="FG30" s="157"/>
      <c r="FH30" s="157"/>
      <c r="FI30" s="162"/>
      <c r="FJ30" s="157">
        <v>20</v>
      </c>
      <c r="FK30" s="157"/>
      <c r="FL30" s="157"/>
      <c r="FM30" s="157"/>
      <c r="FN30" s="162"/>
      <c r="FO30" s="157">
        <v>21</v>
      </c>
      <c r="FP30" s="157"/>
      <c r="FQ30" s="157"/>
      <c r="FR30" s="157"/>
      <c r="FS30" s="162"/>
      <c r="FT30" s="157">
        <v>22</v>
      </c>
      <c r="FU30" s="157"/>
      <c r="FV30" s="157"/>
      <c r="FW30" s="157"/>
      <c r="FX30" s="162"/>
    </row>
    <row r="31" spans="1:182" s="5" customFormat="1" ht="29.25" customHeight="1" x14ac:dyDescent="0.25">
      <c r="A31" s="206">
        <v>1</v>
      </c>
      <c r="B31" s="206"/>
      <c r="C31" s="206"/>
      <c r="D31" s="207" t="s">
        <v>113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197" t="s">
        <v>123</v>
      </c>
      <c r="T31" s="198"/>
      <c r="U31" s="198"/>
      <c r="V31" s="198"/>
      <c r="W31" s="199"/>
      <c r="X31" s="203">
        <f t="shared" ref="X31" si="0">X32+X33</f>
        <v>627.27</v>
      </c>
      <c r="Y31" s="203"/>
      <c r="Z31" s="203"/>
      <c r="AA31" s="203"/>
      <c r="AB31" s="203"/>
      <c r="AC31" s="203">
        <f>AC32+AC33</f>
        <v>216.09451499999997</v>
      </c>
      <c r="AD31" s="203"/>
      <c r="AE31" s="203"/>
      <c r="AF31" s="203"/>
      <c r="AG31" s="203"/>
      <c r="AH31" s="203">
        <f t="shared" ref="AH31" si="1">AH32+AH33</f>
        <v>3696</v>
      </c>
      <c r="AI31" s="203"/>
      <c r="AJ31" s="203"/>
      <c r="AK31" s="203"/>
      <c r="AL31" s="203"/>
      <c r="AM31" s="203">
        <f>AM32+AM33</f>
        <v>1273.2719999999999</v>
      </c>
      <c r="AN31" s="203"/>
      <c r="AO31" s="203"/>
      <c r="AP31" s="203"/>
      <c r="AQ31" s="203"/>
      <c r="AR31" s="187">
        <f t="shared" ref="AR31" si="2">AR32+AR33</f>
        <v>627.27</v>
      </c>
      <c r="AS31" s="187"/>
      <c r="AT31" s="187"/>
      <c r="AU31" s="187"/>
      <c r="AV31" s="187"/>
      <c r="AW31" s="187">
        <f t="shared" ref="AW31" si="3">AW32+AW33</f>
        <v>216.09451499999997</v>
      </c>
      <c r="AX31" s="187"/>
      <c r="AY31" s="187"/>
      <c r="AZ31" s="187"/>
      <c r="BA31" s="187"/>
      <c r="BB31" s="187">
        <f>BB32+BB34</f>
        <v>2.1629974999999999</v>
      </c>
      <c r="BC31" s="187"/>
      <c r="BD31" s="187"/>
      <c r="BE31" s="187"/>
      <c r="BF31" s="187"/>
      <c r="BG31" s="187">
        <f>BG32+BG33</f>
        <v>627.27</v>
      </c>
      <c r="BH31" s="187"/>
      <c r="BI31" s="187"/>
      <c r="BJ31" s="187"/>
      <c r="BK31" s="187"/>
      <c r="BL31" s="187">
        <f t="shared" ref="BL31" si="4">BL32+BL33</f>
        <v>216.09451499999997</v>
      </c>
      <c r="BM31" s="187"/>
      <c r="BN31" s="187"/>
      <c r="BO31" s="187"/>
      <c r="BP31" s="187"/>
      <c r="BQ31" s="187">
        <f t="shared" ref="BQ31" si="5">BQ32+BQ33</f>
        <v>2.1629974999999999</v>
      </c>
      <c r="BR31" s="187"/>
      <c r="BS31" s="187"/>
      <c r="BT31" s="187"/>
      <c r="BU31" s="187"/>
      <c r="BV31" s="187">
        <f t="shared" ref="BV31" si="6">BV32+BV33</f>
        <v>3696</v>
      </c>
      <c r="BW31" s="187"/>
      <c r="BX31" s="187"/>
      <c r="BY31" s="187"/>
      <c r="BZ31" s="187"/>
      <c r="CA31" s="187">
        <f t="shared" ref="CA31" si="7">CA32+CA33</f>
        <v>1273.2719999999999</v>
      </c>
      <c r="CB31" s="187"/>
      <c r="CC31" s="187"/>
      <c r="CD31" s="187"/>
      <c r="CE31" s="187"/>
      <c r="CF31" s="187">
        <f t="shared" ref="CF31" si="8">CF32+CF33</f>
        <v>14.769216</v>
      </c>
      <c r="CG31" s="187"/>
      <c r="CH31" s="187"/>
      <c r="CI31" s="187"/>
      <c r="CJ31" s="187"/>
      <c r="CK31" s="187">
        <f t="shared" ref="CK31" si="9">CK32+CK33</f>
        <v>3696</v>
      </c>
      <c r="CL31" s="187"/>
      <c r="CM31" s="187"/>
      <c r="CN31" s="187"/>
      <c r="CO31" s="187"/>
      <c r="CP31" s="187">
        <f>CP32+CP33</f>
        <v>1273.2719999999999</v>
      </c>
      <c r="CQ31" s="187"/>
      <c r="CR31" s="187"/>
      <c r="CS31" s="187"/>
      <c r="CT31" s="187"/>
      <c r="CU31" s="187">
        <f t="shared" ref="CU31" si="10">CU32+CU33</f>
        <v>14.769216</v>
      </c>
      <c r="CV31" s="187"/>
      <c r="CW31" s="187"/>
      <c r="CX31" s="187"/>
      <c r="CY31" s="187"/>
      <c r="CZ31" s="203">
        <f>CZ32+CZ33+CZ34</f>
        <v>6.16</v>
      </c>
      <c r="DA31" s="203"/>
      <c r="DB31" s="203"/>
      <c r="DC31" s="203"/>
      <c r="DD31" s="203"/>
      <c r="DE31" s="203">
        <f t="shared" ref="DE31" si="11">DE32+DE33+DE34</f>
        <v>6.16</v>
      </c>
      <c r="DF31" s="203"/>
      <c r="DG31" s="203"/>
      <c r="DH31" s="203"/>
      <c r="DI31" s="203"/>
      <c r="DJ31" s="203">
        <f>DJ32+DJ33+DJ34</f>
        <v>8.3358333333333334</v>
      </c>
      <c r="DK31" s="203"/>
      <c r="DL31" s="203"/>
      <c r="DM31" s="203"/>
      <c r="DN31" s="203"/>
      <c r="DO31" s="203">
        <f>DO32+DO33+DO34</f>
        <v>8.3358333333333334</v>
      </c>
      <c r="DP31" s="203"/>
      <c r="DQ31" s="203"/>
      <c r="DR31" s="203"/>
      <c r="DS31" s="203"/>
      <c r="DT31" s="175">
        <f>DT32+DT33+DT34</f>
        <v>152.80000000000001</v>
      </c>
      <c r="DU31" s="176"/>
      <c r="DV31" s="176"/>
      <c r="DW31" s="176"/>
      <c r="DX31" s="176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163">
        <f t="shared" ref="EK31" si="12">EK32+EK33+EK34</f>
        <v>52.72</v>
      </c>
      <c r="EL31" s="163"/>
      <c r="EM31" s="163"/>
      <c r="EN31" s="163"/>
      <c r="EO31" s="163"/>
      <c r="EP31" s="177">
        <f>EP32+EP33+EP34</f>
        <v>0.6</v>
      </c>
      <c r="EQ31" s="177"/>
      <c r="ER31" s="177"/>
      <c r="ES31" s="177"/>
      <c r="ET31" s="177"/>
      <c r="EU31" s="163">
        <f t="shared" ref="EU31" si="13">EU32+EU33+EU34</f>
        <v>253.49</v>
      </c>
      <c r="EV31" s="163"/>
      <c r="EW31" s="163"/>
      <c r="EX31" s="163"/>
      <c r="EY31" s="163"/>
      <c r="EZ31" s="163">
        <f>EZ32+EZ33+EZ34</f>
        <v>233.03</v>
      </c>
      <c r="FA31" s="163"/>
      <c r="FB31" s="163"/>
      <c r="FC31" s="163"/>
      <c r="FD31" s="163"/>
      <c r="FE31" s="163"/>
      <c r="FF31" s="163"/>
      <c r="FG31" s="163"/>
      <c r="FH31" s="163"/>
      <c r="FI31" s="164"/>
      <c r="FJ31" s="163">
        <f>FJ32+FJ34</f>
        <v>0.82384250000000003</v>
      </c>
      <c r="FK31" s="163"/>
      <c r="FL31" s="163"/>
      <c r="FM31" s="163"/>
      <c r="FN31" s="164"/>
      <c r="FO31" s="163">
        <f>FO32+FO34</f>
        <v>0.72705360000000008</v>
      </c>
      <c r="FP31" s="163"/>
      <c r="FQ31" s="163"/>
      <c r="FR31" s="163"/>
      <c r="FS31" s="164"/>
      <c r="FT31" s="163"/>
      <c r="FU31" s="163"/>
      <c r="FV31" s="163"/>
      <c r="FW31" s="163"/>
      <c r="FX31" s="164"/>
      <c r="FZ31" s="5">
        <f>DJ31/CU31</f>
        <v>0.56440594635039076</v>
      </c>
    </row>
    <row r="32" spans="1:182" s="5" customFormat="1" ht="84" customHeight="1" x14ac:dyDescent="0.25">
      <c r="A32" s="200"/>
      <c r="B32" s="200"/>
      <c r="C32" s="200"/>
      <c r="D32" s="196" t="s">
        <v>114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7" t="s">
        <v>124</v>
      </c>
      <c r="T32" s="198"/>
      <c r="U32" s="198"/>
      <c r="V32" s="198"/>
      <c r="W32" s="199"/>
      <c r="X32" s="185">
        <f>AR32</f>
        <v>552.27</v>
      </c>
      <c r="Y32" s="185"/>
      <c r="Z32" s="185"/>
      <c r="AA32" s="185"/>
      <c r="AB32" s="185"/>
      <c r="AC32" s="185">
        <f>BL32</f>
        <v>190.25701499999997</v>
      </c>
      <c r="AD32" s="185"/>
      <c r="AE32" s="185"/>
      <c r="AF32" s="185"/>
      <c r="AG32" s="185"/>
      <c r="AH32" s="185">
        <f>BV32</f>
        <v>3678.12</v>
      </c>
      <c r="AI32" s="185"/>
      <c r="AJ32" s="185"/>
      <c r="AK32" s="185"/>
      <c r="AL32" s="185"/>
      <c r="AM32" s="185">
        <f>CA32</f>
        <v>1267.1123399999999</v>
      </c>
      <c r="AN32" s="185"/>
      <c r="AO32" s="185"/>
      <c r="AP32" s="185"/>
      <c r="AQ32" s="185"/>
      <c r="AR32" s="192">
        <f>BG32</f>
        <v>552.27</v>
      </c>
      <c r="AS32" s="192"/>
      <c r="AT32" s="192"/>
      <c r="AU32" s="192"/>
      <c r="AV32" s="192"/>
      <c r="AW32" s="192">
        <f>BL32</f>
        <v>190.25701499999997</v>
      </c>
      <c r="AX32" s="192"/>
      <c r="AY32" s="192"/>
      <c r="AZ32" s="192"/>
      <c r="BA32" s="192"/>
      <c r="BB32" s="193">
        <f>BQ32</f>
        <v>1.9039999999999999</v>
      </c>
      <c r="BC32" s="193"/>
      <c r="BD32" s="193"/>
      <c r="BE32" s="193"/>
      <c r="BF32" s="193"/>
      <c r="BG32" s="183">
        <v>552.27</v>
      </c>
      <c r="BH32" s="183"/>
      <c r="BI32" s="183"/>
      <c r="BJ32" s="183"/>
      <c r="BK32" s="183"/>
      <c r="BL32" s="194">
        <f>BG32*0.3445</f>
        <v>190.25701499999997</v>
      </c>
      <c r="BM32" s="194"/>
      <c r="BN32" s="194"/>
      <c r="BO32" s="194"/>
      <c r="BP32" s="194"/>
      <c r="BQ32" s="195">
        <v>1.9039999999999999</v>
      </c>
      <c r="BR32" s="195"/>
      <c r="BS32" s="195"/>
      <c r="BT32" s="195"/>
      <c r="BU32" s="195"/>
      <c r="BV32" s="189">
        <f>CK32</f>
        <v>3678.12</v>
      </c>
      <c r="BW32" s="189"/>
      <c r="BX32" s="189"/>
      <c r="BY32" s="189"/>
      <c r="BZ32" s="189"/>
      <c r="CA32" s="189">
        <f>CP32</f>
        <v>1267.1123399999999</v>
      </c>
      <c r="CB32" s="189"/>
      <c r="CC32" s="189"/>
      <c r="CD32" s="189"/>
      <c r="CE32" s="189"/>
      <c r="CF32" s="189">
        <f>CU32</f>
        <v>14.697767519999999</v>
      </c>
      <c r="CG32" s="189"/>
      <c r="CH32" s="189"/>
      <c r="CI32" s="189"/>
      <c r="CJ32" s="189"/>
      <c r="CK32" s="183">
        <f>3696-CK33</f>
        <v>3678.12</v>
      </c>
      <c r="CL32" s="183"/>
      <c r="CM32" s="183"/>
      <c r="CN32" s="183"/>
      <c r="CO32" s="183"/>
      <c r="CP32" s="185">
        <f>CK32*0.3445</f>
        <v>1267.1123399999999</v>
      </c>
      <c r="CQ32" s="185"/>
      <c r="CR32" s="185"/>
      <c r="CS32" s="185"/>
      <c r="CT32" s="185"/>
      <c r="CU32" s="191">
        <f>CK32*3.996/1000</f>
        <v>14.697767519999999</v>
      </c>
      <c r="CV32" s="191"/>
      <c r="CW32" s="191"/>
      <c r="CX32" s="191"/>
      <c r="CY32" s="191"/>
      <c r="CZ32" s="185">
        <f>DE32</f>
        <v>6.16</v>
      </c>
      <c r="DA32" s="185"/>
      <c r="DB32" s="185"/>
      <c r="DC32" s="185"/>
      <c r="DD32" s="185"/>
      <c r="DE32" s="185">
        <v>6.16</v>
      </c>
      <c r="DF32" s="185"/>
      <c r="DG32" s="185"/>
      <c r="DH32" s="185"/>
      <c r="DI32" s="185"/>
      <c r="DJ32" s="205">
        <f>10.003/1.2</f>
        <v>8.3358333333333334</v>
      </c>
      <c r="DK32" s="185"/>
      <c r="DL32" s="185"/>
      <c r="DM32" s="185"/>
      <c r="DN32" s="185"/>
      <c r="DO32" s="185">
        <f>DJ32</f>
        <v>8.3358333333333334</v>
      </c>
      <c r="DP32" s="185"/>
      <c r="DQ32" s="185"/>
      <c r="DR32" s="185"/>
      <c r="DS32" s="185"/>
      <c r="DT32" s="170">
        <v>96.8</v>
      </c>
      <c r="DU32" s="171"/>
      <c r="DV32" s="171"/>
      <c r="DW32" s="171"/>
      <c r="DX32" s="171"/>
      <c r="DY32" s="20"/>
      <c r="DZ32" s="20">
        <v>84.7</v>
      </c>
      <c r="EA32" s="23"/>
      <c r="EB32" s="20"/>
      <c r="EC32" s="20"/>
      <c r="ED32" s="20"/>
      <c r="EE32" s="20"/>
      <c r="EF32" s="20"/>
      <c r="EG32" s="20"/>
      <c r="EH32" s="20"/>
      <c r="EI32" s="20"/>
      <c r="EJ32" s="20"/>
      <c r="EK32" s="165">
        <v>33.4</v>
      </c>
      <c r="EL32" s="165"/>
      <c r="EM32" s="165"/>
      <c r="EN32" s="165"/>
      <c r="EO32" s="165"/>
      <c r="EP32" s="153">
        <v>0.39</v>
      </c>
      <c r="EQ32" s="153"/>
      <c r="ER32" s="153"/>
      <c r="ES32" s="153"/>
      <c r="ET32" s="153"/>
      <c r="EU32" s="169">
        <v>110</v>
      </c>
      <c r="EV32" s="169"/>
      <c r="EW32" s="169"/>
      <c r="EX32" s="169"/>
      <c r="EY32" s="169"/>
      <c r="EZ32" s="165">
        <v>115</v>
      </c>
      <c r="FA32" s="165"/>
      <c r="FB32" s="165"/>
      <c r="FC32" s="165"/>
      <c r="FD32" s="165"/>
      <c r="FE32" s="153"/>
      <c r="FF32" s="153"/>
      <c r="FG32" s="153"/>
      <c r="FH32" s="153"/>
      <c r="FI32" s="154"/>
      <c r="FJ32" s="153">
        <f>110*3.25/1000</f>
        <v>0.35749999999999998</v>
      </c>
      <c r="FK32" s="153"/>
      <c r="FL32" s="153"/>
      <c r="FM32" s="153"/>
      <c r="FN32" s="154"/>
      <c r="FO32" s="153">
        <f>115*3.12/1000</f>
        <v>0.35880000000000001</v>
      </c>
      <c r="FP32" s="153"/>
      <c r="FQ32" s="153"/>
      <c r="FR32" s="153"/>
      <c r="FS32" s="154"/>
      <c r="FT32" s="153"/>
      <c r="FU32" s="153"/>
      <c r="FV32" s="153"/>
      <c r="FW32" s="153"/>
      <c r="FX32" s="154"/>
    </row>
    <row r="33" spans="1:180" s="5" customFormat="1" ht="28.5" customHeight="1" x14ac:dyDescent="0.25">
      <c r="A33" s="200">
        <v>2</v>
      </c>
      <c r="B33" s="200"/>
      <c r="C33" s="200"/>
      <c r="D33" s="196" t="s">
        <v>115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 t="s">
        <v>125</v>
      </c>
      <c r="T33" s="198"/>
      <c r="U33" s="198"/>
      <c r="V33" s="198"/>
      <c r="W33" s="199"/>
      <c r="X33" s="185">
        <f t="shared" ref="X33:X34" si="14">AR33</f>
        <v>75</v>
      </c>
      <c r="Y33" s="185"/>
      <c r="Z33" s="185"/>
      <c r="AA33" s="185"/>
      <c r="AB33" s="185"/>
      <c r="AC33" s="185">
        <f>AW33</f>
        <v>25.837499999999999</v>
      </c>
      <c r="AD33" s="185"/>
      <c r="AE33" s="185"/>
      <c r="AF33" s="185"/>
      <c r="AG33" s="185"/>
      <c r="AH33" s="185">
        <f t="shared" ref="AH33:AH34" si="15">BV33</f>
        <v>17.88</v>
      </c>
      <c r="AI33" s="185"/>
      <c r="AJ33" s="185"/>
      <c r="AK33" s="185"/>
      <c r="AL33" s="185"/>
      <c r="AM33" s="185">
        <f>CA33</f>
        <v>6.1596599999999988</v>
      </c>
      <c r="AN33" s="185"/>
      <c r="AO33" s="185"/>
      <c r="AP33" s="185"/>
      <c r="AQ33" s="185"/>
      <c r="AR33" s="192">
        <f t="shared" ref="AR33" si="16">BG33</f>
        <v>75</v>
      </c>
      <c r="AS33" s="192"/>
      <c r="AT33" s="192"/>
      <c r="AU33" s="192"/>
      <c r="AV33" s="192"/>
      <c r="AW33" s="192">
        <f>BL33</f>
        <v>25.837499999999999</v>
      </c>
      <c r="AX33" s="192"/>
      <c r="AY33" s="192"/>
      <c r="AZ33" s="192"/>
      <c r="BA33" s="192"/>
      <c r="BB33" s="193">
        <f t="shared" ref="BB33" si="17">BQ33</f>
        <v>0.25899749999999999</v>
      </c>
      <c r="BC33" s="193"/>
      <c r="BD33" s="193"/>
      <c r="BE33" s="193"/>
      <c r="BF33" s="193"/>
      <c r="BG33" s="187">
        <f>BG34</f>
        <v>75</v>
      </c>
      <c r="BH33" s="187"/>
      <c r="BI33" s="187"/>
      <c r="BJ33" s="187"/>
      <c r="BK33" s="187"/>
      <c r="BL33" s="187">
        <f>BL34</f>
        <v>25.837499999999999</v>
      </c>
      <c r="BM33" s="187"/>
      <c r="BN33" s="187"/>
      <c r="BO33" s="187"/>
      <c r="BP33" s="187"/>
      <c r="BQ33" s="188">
        <f>BQ34</f>
        <v>0.25899749999999999</v>
      </c>
      <c r="BR33" s="188"/>
      <c r="BS33" s="188"/>
      <c r="BT33" s="188"/>
      <c r="BU33" s="188"/>
      <c r="BV33" s="189">
        <f>EU33+CK33+EZ33</f>
        <v>17.88</v>
      </c>
      <c r="BW33" s="189"/>
      <c r="BX33" s="189"/>
      <c r="BY33" s="189"/>
      <c r="BZ33" s="189"/>
      <c r="CA33" s="189">
        <f>CP33</f>
        <v>6.1596599999999988</v>
      </c>
      <c r="CB33" s="189"/>
      <c r="CC33" s="189"/>
      <c r="CD33" s="189"/>
      <c r="CE33" s="189"/>
      <c r="CF33" s="190">
        <f>FE33+CU33+FJ33</f>
        <v>7.1448479999999995E-2</v>
      </c>
      <c r="CG33" s="190"/>
      <c r="CH33" s="190"/>
      <c r="CI33" s="190"/>
      <c r="CJ33" s="190"/>
      <c r="CK33" s="184">
        <f>CK34</f>
        <v>17.88</v>
      </c>
      <c r="CL33" s="184"/>
      <c r="CM33" s="184"/>
      <c r="CN33" s="184"/>
      <c r="CO33" s="184"/>
      <c r="CP33" s="183">
        <f>CP34</f>
        <v>6.1596599999999988</v>
      </c>
      <c r="CQ33" s="183"/>
      <c r="CR33" s="183"/>
      <c r="CS33" s="183"/>
      <c r="CT33" s="183"/>
      <c r="CU33" s="184">
        <f>CU34</f>
        <v>7.1448479999999995E-2</v>
      </c>
      <c r="CV33" s="184"/>
      <c r="CW33" s="184"/>
      <c r="CX33" s="184"/>
      <c r="CY33" s="184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6"/>
      <c r="DP33" s="186"/>
      <c r="DQ33" s="186"/>
      <c r="DR33" s="186"/>
      <c r="DS33" s="186"/>
      <c r="DT33" s="170">
        <f t="shared" ref="DT33" si="18">EI33</f>
        <v>0</v>
      </c>
      <c r="DU33" s="171"/>
      <c r="DV33" s="171"/>
      <c r="DW33" s="171"/>
      <c r="DX33" s="171"/>
      <c r="DY33" s="20"/>
      <c r="DZ33" s="20"/>
      <c r="EA33" s="21">
        <v>6.7030000000000003</v>
      </c>
      <c r="EB33" s="20"/>
      <c r="EC33" s="20"/>
      <c r="ED33" s="20"/>
      <c r="EE33" s="20"/>
      <c r="EF33" s="20"/>
      <c r="EG33" s="20"/>
      <c r="EH33" s="20"/>
      <c r="EI33" s="20"/>
      <c r="EJ33" s="20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74"/>
      <c r="EV33" s="174"/>
      <c r="EW33" s="174"/>
      <c r="EX33" s="174"/>
      <c r="EY33" s="174"/>
      <c r="EZ33" s="165"/>
      <c r="FA33" s="165"/>
      <c r="FB33" s="165"/>
      <c r="FC33" s="165"/>
      <c r="FD33" s="165"/>
      <c r="FE33" s="165"/>
      <c r="FF33" s="165"/>
      <c r="FG33" s="165"/>
      <c r="FH33" s="165"/>
      <c r="FI33" s="166"/>
    </row>
    <row r="34" spans="1:180" s="5" customFormat="1" ht="54.75" customHeight="1" thickBot="1" x14ac:dyDescent="0.3">
      <c r="A34" s="200"/>
      <c r="B34" s="200"/>
      <c r="C34" s="200"/>
      <c r="D34" s="196" t="s">
        <v>86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7" t="s">
        <v>125</v>
      </c>
      <c r="T34" s="198"/>
      <c r="U34" s="198"/>
      <c r="V34" s="198"/>
      <c r="W34" s="199"/>
      <c r="X34" s="185">
        <f t="shared" si="14"/>
        <v>75</v>
      </c>
      <c r="Y34" s="185"/>
      <c r="Z34" s="185"/>
      <c r="AA34" s="185"/>
      <c r="AB34" s="185"/>
      <c r="AC34" s="194">
        <f>BG34</f>
        <v>75</v>
      </c>
      <c r="AD34" s="194"/>
      <c r="AE34" s="194"/>
      <c r="AF34" s="194"/>
      <c r="AG34" s="194"/>
      <c r="AH34" s="185">
        <f t="shared" si="15"/>
        <v>17.88</v>
      </c>
      <c r="AI34" s="185"/>
      <c r="AJ34" s="185"/>
      <c r="AK34" s="185"/>
      <c r="AL34" s="185"/>
      <c r="AM34" s="194">
        <f>CK34</f>
        <v>17.88</v>
      </c>
      <c r="AN34" s="194"/>
      <c r="AO34" s="194"/>
      <c r="AP34" s="194"/>
      <c r="AQ34" s="194"/>
      <c r="AR34" s="192">
        <f>BG34</f>
        <v>75</v>
      </c>
      <c r="AS34" s="192"/>
      <c r="AT34" s="192"/>
      <c r="AU34" s="192"/>
      <c r="AV34" s="192"/>
      <c r="AW34" s="192">
        <f t="shared" ref="AW34" si="19">BL34</f>
        <v>25.837499999999999</v>
      </c>
      <c r="AX34" s="192"/>
      <c r="AY34" s="192"/>
      <c r="AZ34" s="192"/>
      <c r="BA34" s="192"/>
      <c r="BB34" s="192">
        <f t="shared" ref="BB34" si="20">BQ34</f>
        <v>0.25899749999999999</v>
      </c>
      <c r="BC34" s="192"/>
      <c r="BD34" s="192"/>
      <c r="BE34" s="192"/>
      <c r="BF34" s="192"/>
      <c r="BG34" s="202">
        <v>75</v>
      </c>
      <c r="BH34" s="202"/>
      <c r="BI34" s="202"/>
      <c r="BJ34" s="202"/>
      <c r="BK34" s="202"/>
      <c r="BL34" s="194">
        <f>BG34*0.3445</f>
        <v>25.837499999999999</v>
      </c>
      <c r="BM34" s="194"/>
      <c r="BN34" s="194"/>
      <c r="BO34" s="194"/>
      <c r="BP34" s="194"/>
      <c r="BQ34" s="195">
        <f>BG34*3.4533/1000</f>
        <v>0.25899749999999999</v>
      </c>
      <c r="BR34" s="195"/>
      <c r="BS34" s="195"/>
      <c r="BT34" s="195"/>
      <c r="BU34" s="195"/>
      <c r="BV34" s="189">
        <f>CK34</f>
        <v>17.88</v>
      </c>
      <c r="BW34" s="189"/>
      <c r="BX34" s="189"/>
      <c r="BY34" s="189"/>
      <c r="BZ34" s="189"/>
      <c r="CA34" s="192">
        <f>BV34*0.3445</f>
        <v>6.1596599999999988</v>
      </c>
      <c r="CB34" s="192"/>
      <c r="CC34" s="192"/>
      <c r="CD34" s="192"/>
      <c r="CE34" s="192"/>
      <c r="CF34" s="201">
        <f>CU34</f>
        <v>7.1448479999999995E-2</v>
      </c>
      <c r="CG34" s="201"/>
      <c r="CH34" s="201"/>
      <c r="CI34" s="201"/>
      <c r="CJ34" s="201"/>
      <c r="CK34" s="204">
        <v>17.88</v>
      </c>
      <c r="CL34" s="204"/>
      <c r="CM34" s="204"/>
      <c r="CN34" s="204"/>
      <c r="CO34" s="204"/>
      <c r="CP34" s="194">
        <f>CK34*0.3445</f>
        <v>6.1596599999999988</v>
      </c>
      <c r="CQ34" s="194"/>
      <c r="CR34" s="194"/>
      <c r="CS34" s="194"/>
      <c r="CT34" s="194"/>
      <c r="CU34" s="191">
        <f>CK34*3.996/1000</f>
        <v>7.1448479999999995E-2</v>
      </c>
      <c r="CV34" s="191"/>
      <c r="CW34" s="191"/>
      <c r="CX34" s="191"/>
      <c r="CY34" s="191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72">
        <v>56</v>
      </c>
      <c r="DU34" s="173"/>
      <c r="DV34" s="173"/>
      <c r="DW34" s="173"/>
      <c r="DX34" s="173"/>
      <c r="DY34" s="20"/>
      <c r="DZ34" s="20">
        <v>37</v>
      </c>
      <c r="EA34" s="21">
        <f>BQ34*1000/BG34</f>
        <v>3.4533</v>
      </c>
      <c r="EB34" s="20"/>
      <c r="EC34" s="20"/>
      <c r="ED34" s="20"/>
      <c r="EE34" s="20"/>
      <c r="EF34" s="20"/>
      <c r="EG34" s="20"/>
      <c r="EH34" s="20"/>
      <c r="EI34" s="20"/>
      <c r="EJ34" s="20"/>
      <c r="EK34" s="168">
        <v>19.32</v>
      </c>
      <c r="EL34" s="168"/>
      <c r="EM34" s="168"/>
      <c r="EN34" s="168"/>
      <c r="EO34" s="168"/>
      <c r="EP34" s="155">
        <v>0.21</v>
      </c>
      <c r="EQ34" s="155"/>
      <c r="ER34" s="155"/>
      <c r="ES34" s="155"/>
      <c r="ET34" s="155"/>
      <c r="EU34" s="167">
        <v>143.49</v>
      </c>
      <c r="EV34" s="167"/>
      <c r="EW34" s="167"/>
      <c r="EX34" s="167"/>
      <c r="EY34" s="167"/>
      <c r="EZ34" s="168">
        <v>118.03</v>
      </c>
      <c r="FA34" s="168"/>
      <c r="FB34" s="168"/>
      <c r="FC34" s="168"/>
      <c r="FD34" s="168"/>
      <c r="FE34" s="155"/>
      <c r="FF34" s="155"/>
      <c r="FG34" s="155"/>
      <c r="FH34" s="155"/>
      <c r="FI34" s="156"/>
      <c r="FJ34" s="155">
        <f>143.49*3.25/1000</f>
        <v>0.46634250000000005</v>
      </c>
      <c r="FK34" s="155"/>
      <c r="FL34" s="155"/>
      <c r="FM34" s="155"/>
      <c r="FN34" s="156"/>
      <c r="FO34" s="155">
        <f>118.03*3.12/1000</f>
        <v>0.36825360000000001</v>
      </c>
      <c r="FP34" s="155"/>
      <c r="FQ34" s="155"/>
      <c r="FR34" s="155"/>
      <c r="FS34" s="156"/>
      <c r="FT34" s="155"/>
      <c r="FU34" s="155"/>
      <c r="FV34" s="155"/>
      <c r="FW34" s="155"/>
      <c r="FX34" s="156"/>
    </row>
    <row r="35" spans="1:180" s="5" customFormat="1" ht="15" x14ac:dyDescent="0.25"/>
    <row r="36" spans="1:180" s="5" customFormat="1" ht="36.75" customHeight="1" x14ac:dyDescent="0.25">
      <c r="AA36" s="26" t="s">
        <v>131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BR36" s="14"/>
      <c r="BS36" s="14"/>
      <c r="BU36" s="14"/>
      <c r="BV36" s="14"/>
      <c r="BW36" s="14"/>
      <c r="BX36" s="14"/>
      <c r="BY36" s="14"/>
      <c r="BZ36" s="14"/>
      <c r="CO36" s="14"/>
      <c r="CP36" s="14"/>
      <c r="CS36" s="14"/>
      <c r="DH36" s="5" t="s">
        <v>132</v>
      </c>
    </row>
    <row r="37" spans="1:180" s="5" customFormat="1" x14ac:dyDescent="0.25">
      <c r="CF37" s="14"/>
    </row>
    <row r="38" spans="1:180" s="5" customFormat="1" ht="15" x14ac:dyDescent="0.25"/>
    <row r="39" spans="1:180" s="5" customFormat="1" ht="15" x14ac:dyDescent="0.25"/>
    <row r="40" spans="1:180" s="5" customFormat="1" ht="15" x14ac:dyDescent="0.25"/>
    <row r="41" spans="1:180" s="5" customFormat="1" ht="15" x14ac:dyDescent="0.25"/>
    <row r="42" spans="1:180" s="5" customFormat="1" ht="15" x14ac:dyDescent="0.25"/>
    <row r="43" spans="1:180" s="5" customFormat="1" ht="15" x14ac:dyDescent="0.25"/>
    <row r="44" spans="1:180" s="5" customFormat="1" ht="15" x14ac:dyDescent="0.25"/>
    <row r="45" spans="1:180" s="5" customFormat="1" ht="15" x14ac:dyDescent="0.25"/>
    <row r="46" spans="1:180" s="5" customFormat="1" ht="15" x14ac:dyDescent="0.25"/>
    <row r="47" spans="1:180" s="5" customFormat="1" ht="15" x14ac:dyDescent="0.25"/>
    <row r="48" spans="1:180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</sheetData>
  <dataConsolidate/>
  <mergeCells count="258">
    <mergeCell ref="CP31:CT31"/>
    <mergeCell ref="CU31:CY31"/>
    <mergeCell ref="A10:DS10"/>
    <mergeCell ref="A11:DS11"/>
    <mergeCell ref="A12:C12"/>
    <mergeCell ref="D12:R12"/>
    <mergeCell ref="S12:AQ12"/>
    <mergeCell ref="AR12:CY12"/>
    <mergeCell ref="CZ12:DS12"/>
    <mergeCell ref="A13:C13"/>
    <mergeCell ref="D13:R13"/>
    <mergeCell ref="S13:AQ13"/>
    <mergeCell ref="AR13:CY13"/>
    <mergeCell ref="CZ13:DS13"/>
    <mergeCell ref="A14:C14"/>
    <mergeCell ref="D14:R14"/>
    <mergeCell ref="S14:W29"/>
    <mergeCell ref="X14:AG14"/>
    <mergeCell ref="AH14:AQ14"/>
    <mergeCell ref="AR14:BU14"/>
    <mergeCell ref="BV14:CY14"/>
    <mergeCell ref="CZ14:DI14"/>
    <mergeCell ref="DJ14:DS14"/>
    <mergeCell ref="A15:C15"/>
    <mergeCell ref="DJ15:DN29"/>
    <mergeCell ref="DO15:DS29"/>
    <mergeCell ref="CZ15:DD29"/>
    <mergeCell ref="DE15:DI29"/>
    <mergeCell ref="BG19:BK29"/>
    <mergeCell ref="CP19:CT29"/>
    <mergeCell ref="CU19:CY29"/>
    <mergeCell ref="BV19:BZ29"/>
    <mergeCell ref="CA19:CE29"/>
    <mergeCell ref="CF19:CJ29"/>
    <mergeCell ref="CK19:CO29"/>
    <mergeCell ref="A16:C16"/>
    <mergeCell ref="D16:R16"/>
    <mergeCell ref="AR16:BF16"/>
    <mergeCell ref="BG16:BU16"/>
    <mergeCell ref="BV16:CJ16"/>
    <mergeCell ref="CK16:CY16"/>
    <mergeCell ref="A17:C17"/>
    <mergeCell ref="D17:R17"/>
    <mergeCell ref="AR15:BF15"/>
    <mergeCell ref="BG15:BU15"/>
    <mergeCell ref="BV15:CJ15"/>
    <mergeCell ref="CK15:CY15"/>
    <mergeCell ref="AR17:BF17"/>
    <mergeCell ref="BG17:BU17"/>
    <mergeCell ref="BV17:CJ17"/>
    <mergeCell ref="CK17:CY17"/>
    <mergeCell ref="D15:R15"/>
    <mergeCell ref="X15:AB29"/>
    <mergeCell ref="AC15:AG29"/>
    <mergeCell ref="AH15:AL29"/>
    <mergeCell ref="AM15:AQ29"/>
    <mergeCell ref="BV18:CJ18"/>
    <mergeCell ref="CK18:CY18"/>
    <mergeCell ref="D25:R25"/>
    <mergeCell ref="A18:C18"/>
    <mergeCell ref="D18:R18"/>
    <mergeCell ref="AR18:BF18"/>
    <mergeCell ref="BG18:BU18"/>
    <mergeCell ref="A26:C26"/>
    <mergeCell ref="D26:R26"/>
    <mergeCell ref="A20:C20"/>
    <mergeCell ref="D20:R20"/>
    <mergeCell ref="A21:C21"/>
    <mergeCell ref="D21:R21"/>
    <mergeCell ref="A22:C22"/>
    <mergeCell ref="D22:R22"/>
    <mergeCell ref="A23:C23"/>
    <mergeCell ref="D23:R23"/>
    <mergeCell ref="BL19:BP29"/>
    <mergeCell ref="BQ19:BU29"/>
    <mergeCell ref="A19:C19"/>
    <mergeCell ref="D19:R19"/>
    <mergeCell ref="CA30:CE30"/>
    <mergeCell ref="CF30:CJ30"/>
    <mergeCell ref="AC30:AG30"/>
    <mergeCell ref="AH30:AL30"/>
    <mergeCell ref="AM30:AQ30"/>
    <mergeCell ref="AR30:AV30"/>
    <mergeCell ref="AW30:BA30"/>
    <mergeCell ref="BB30:BF30"/>
    <mergeCell ref="A29:C29"/>
    <mergeCell ref="D29:R29"/>
    <mergeCell ref="A30:C30"/>
    <mergeCell ref="D30:R30"/>
    <mergeCell ref="S30:W30"/>
    <mergeCell ref="X30:AB30"/>
    <mergeCell ref="AR19:AV29"/>
    <mergeCell ref="AW19:BA29"/>
    <mergeCell ref="BB19:BF29"/>
    <mergeCell ref="A27:C27"/>
    <mergeCell ref="D27:R27"/>
    <mergeCell ref="A28:C28"/>
    <mergeCell ref="D28:R28"/>
    <mergeCell ref="A24:C24"/>
    <mergeCell ref="D24:R24"/>
    <mergeCell ref="A25:C25"/>
    <mergeCell ref="DO32:DS32"/>
    <mergeCell ref="CZ34:DD34"/>
    <mergeCell ref="DE34:DI34"/>
    <mergeCell ref="DJ34:DN34"/>
    <mergeCell ref="DO30:DS30"/>
    <mergeCell ref="A31:C31"/>
    <mergeCell ref="D31:R31"/>
    <mergeCell ref="S31:W31"/>
    <mergeCell ref="X31:AB31"/>
    <mergeCell ref="AC31:AG31"/>
    <mergeCell ref="AH31:AL31"/>
    <mergeCell ref="AM31:AQ31"/>
    <mergeCell ref="AR31:AV31"/>
    <mergeCell ref="AW31:BA31"/>
    <mergeCell ref="CK30:CO30"/>
    <mergeCell ref="CP30:CT30"/>
    <mergeCell ref="CU30:CY30"/>
    <mergeCell ref="CZ30:DD30"/>
    <mergeCell ref="DE30:DI30"/>
    <mergeCell ref="DJ30:DN30"/>
    <mergeCell ref="BG30:BK30"/>
    <mergeCell ref="BL30:BP30"/>
    <mergeCell ref="BQ30:BU30"/>
    <mergeCell ref="BV30:BZ30"/>
    <mergeCell ref="S34:W34"/>
    <mergeCell ref="X34:AB34"/>
    <mergeCell ref="AC34:AG34"/>
    <mergeCell ref="AH34:AL34"/>
    <mergeCell ref="AM34:AQ34"/>
    <mergeCell ref="DJ31:DN31"/>
    <mergeCell ref="DO31:DS31"/>
    <mergeCell ref="CF31:CJ31"/>
    <mergeCell ref="CK31:CO31"/>
    <mergeCell ref="CZ31:DD31"/>
    <mergeCell ref="DE31:DI31"/>
    <mergeCell ref="BB31:BF31"/>
    <mergeCell ref="BG31:BK31"/>
    <mergeCell ref="BL31:BP31"/>
    <mergeCell ref="BQ31:BU31"/>
    <mergeCell ref="BV31:BZ31"/>
    <mergeCell ref="CA31:CE31"/>
    <mergeCell ref="DO34:DS34"/>
    <mergeCell ref="CK34:CO34"/>
    <mergeCell ref="CP34:CT34"/>
    <mergeCell ref="CU34:CY34"/>
    <mergeCell ref="CZ32:DD32"/>
    <mergeCell ref="DE32:DI32"/>
    <mergeCell ref="DJ32:DN32"/>
    <mergeCell ref="AA36:AT36"/>
    <mergeCell ref="A32:C32"/>
    <mergeCell ref="D33:R33"/>
    <mergeCell ref="X33:AB33"/>
    <mergeCell ref="AC33:AG33"/>
    <mergeCell ref="AH33:AL33"/>
    <mergeCell ref="BV32:BZ32"/>
    <mergeCell ref="CA32:CE32"/>
    <mergeCell ref="CF32:CJ32"/>
    <mergeCell ref="BV34:BZ34"/>
    <mergeCell ref="CA34:CE34"/>
    <mergeCell ref="CF34:CJ34"/>
    <mergeCell ref="AR34:AV34"/>
    <mergeCell ref="AW34:BA34"/>
    <mergeCell ref="BB34:BF34"/>
    <mergeCell ref="BG34:BK34"/>
    <mergeCell ref="BL34:BP34"/>
    <mergeCell ref="BQ34:BU34"/>
    <mergeCell ref="A34:C34"/>
    <mergeCell ref="D34:R34"/>
    <mergeCell ref="S33:W33"/>
    <mergeCell ref="A33:C33"/>
    <mergeCell ref="AM33:AQ33"/>
    <mergeCell ref="AR33:AV33"/>
    <mergeCell ref="AW33:BA33"/>
    <mergeCell ref="BB33:BF33"/>
    <mergeCell ref="BG33:BK33"/>
    <mergeCell ref="AC32:AG32"/>
    <mergeCell ref="AH32:AL32"/>
    <mergeCell ref="AM32:AQ32"/>
    <mergeCell ref="CP32:CT32"/>
    <mergeCell ref="CU32:CY32"/>
    <mergeCell ref="AR32:AV32"/>
    <mergeCell ref="AW32:BA32"/>
    <mergeCell ref="BB32:BF32"/>
    <mergeCell ref="BG32:BK32"/>
    <mergeCell ref="BL32:BP32"/>
    <mergeCell ref="BQ32:BU32"/>
    <mergeCell ref="D32:R32"/>
    <mergeCell ref="S32:W32"/>
    <mergeCell ref="X32:AB32"/>
    <mergeCell ref="CK32:CO32"/>
    <mergeCell ref="CP33:CT33"/>
    <mergeCell ref="CU33:CY33"/>
    <mergeCell ref="CZ33:DD33"/>
    <mergeCell ref="DE33:DI33"/>
    <mergeCell ref="DJ33:DN33"/>
    <mergeCell ref="DO33:DS33"/>
    <mergeCell ref="BL33:BP33"/>
    <mergeCell ref="BQ33:BU33"/>
    <mergeCell ref="BV33:BZ33"/>
    <mergeCell ref="CA33:CE33"/>
    <mergeCell ref="CF33:CJ33"/>
    <mergeCell ref="CK33:CO33"/>
    <mergeCell ref="EU33:EY33"/>
    <mergeCell ref="DT31:DX31"/>
    <mergeCell ref="DT32:DX32"/>
    <mergeCell ref="EK31:EO31"/>
    <mergeCell ref="EK32:EO32"/>
    <mergeCell ref="EP31:ET31"/>
    <mergeCell ref="EP32:ET32"/>
    <mergeCell ref="DT19:DX29"/>
    <mergeCell ref="DT30:DX30"/>
    <mergeCell ref="EK19:EO29"/>
    <mergeCell ref="EK30:EO30"/>
    <mergeCell ref="EP19:ET29"/>
    <mergeCell ref="EP30:ET30"/>
    <mergeCell ref="EU19:EY29"/>
    <mergeCell ref="DY19:EC29"/>
    <mergeCell ref="EZ33:FD33"/>
    <mergeCell ref="FE33:FI33"/>
    <mergeCell ref="EU34:EY34"/>
    <mergeCell ref="EZ34:FD34"/>
    <mergeCell ref="FE34:FI34"/>
    <mergeCell ref="DT18:ET18"/>
    <mergeCell ref="EU18:FI18"/>
    <mergeCell ref="EZ19:FD29"/>
    <mergeCell ref="FE19:FI29"/>
    <mergeCell ref="EU30:EY30"/>
    <mergeCell ref="EZ30:FD30"/>
    <mergeCell ref="FE30:FI30"/>
    <mergeCell ref="EU31:EY31"/>
    <mergeCell ref="EZ31:FD31"/>
    <mergeCell ref="FE31:FI31"/>
    <mergeCell ref="EU32:EY32"/>
    <mergeCell ref="EZ32:FD32"/>
    <mergeCell ref="FE32:FI32"/>
    <mergeCell ref="DT33:DX33"/>
    <mergeCell ref="DT34:DX34"/>
    <mergeCell ref="EK33:EO33"/>
    <mergeCell ref="EK34:EO34"/>
    <mergeCell ref="EP33:ET33"/>
    <mergeCell ref="EP34:ET34"/>
    <mergeCell ref="FJ32:FN32"/>
    <mergeCell ref="FO32:FS32"/>
    <mergeCell ref="FT32:FX32"/>
    <mergeCell ref="FJ34:FN34"/>
    <mergeCell ref="FO34:FS34"/>
    <mergeCell ref="FT34:FX34"/>
    <mergeCell ref="FJ18:FX18"/>
    <mergeCell ref="FJ19:FN29"/>
    <mergeCell ref="FO19:FS29"/>
    <mergeCell ref="FT19:FX29"/>
    <mergeCell ref="FJ30:FN30"/>
    <mergeCell ref="FO30:FS30"/>
    <mergeCell ref="FT30:FX30"/>
    <mergeCell ref="FJ31:FN31"/>
    <mergeCell ref="FO31:FS31"/>
    <mergeCell ref="FT31:FX31"/>
  </mergeCells>
  <pageMargins left="0.31496062992125984" right="0.11811023622047245" top="0.15748031496062992" bottom="0.35433070866141736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2.5 (2023)</vt:lpstr>
      <vt:lpstr>Приложение 2.4. (2023)</vt:lpstr>
      <vt:lpstr>Приложение 2.6 (2023)</vt:lpstr>
      <vt:lpstr>'Приложение 2.4. (2023)'!Область_печати</vt:lpstr>
      <vt:lpstr>'Приложение 2.6 (2023)'!Область_печати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shcheglova</dc:creator>
  <cp:lastModifiedBy>Наталья</cp:lastModifiedBy>
  <cp:lastPrinted>2024-02-01T11:37:21Z</cp:lastPrinted>
  <dcterms:created xsi:type="dcterms:W3CDTF">2004-09-19T06:34:55Z</dcterms:created>
  <dcterms:modified xsi:type="dcterms:W3CDTF">2024-02-01T11:37:27Z</dcterms:modified>
</cp:coreProperties>
</file>