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4\41 Поставка ИПУ для ТП 2024_2\Сведения о закупке 22 Поставка ПУ для ТП 2024\"/>
    </mc:Choice>
  </mc:AlternateContent>
  <bookViews>
    <workbookView xWindow="0" yWindow="0" windowWidth="28800" windowHeight="12030" tabRatio="500"/>
  </bookViews>
  <sheets>
    <sheet name="Расчет цены" sheetId="1" r:id="rId1"/>
    <sheet name="Расчет цены (2)" sheetId="2" r:id="rId2"/>
  </sheets>
  <definedNames>
    <definedName name="_xlnm.Print_Area" localSheetId="0">'Расчет цены'!$A$1:$I$17</definedName>
  </definedNames>
  <calcPr calcId="162913" refMode="R1C1"/>
</workbook>
</file>

<file path=xl/calcChain.xml><?xml version="1.0" encoding="utf-8"?>
<calcChain xmlns="http://schemas.openxmlformats.org/spreadsheetml/2006/main">
  <c r="E10" i="2" l="1"/>
  <c r="E9" i="2"/>
  <c r="E8" i="2"/>
  <c r="E7" i="2"/>
  <c r="E6" i="2"/>
  <c r="E8" i="1"/>
  <c r="E9" i="1"/>
  <c r="E10" i="1"/>
  <c r="E7" i="1"/>
  <c r="F10" i="2" l="1"/>
  <c r="H10" i="2" s="1"/>
  <c r="I10" i="2" s="1"/>
  <c r="F9" i="2"/>
  <c r="H9" i="2" s="1"/>
  <c r="I9" i="2" s="1"/>
  <c r="F8" i="2"/>
  <c r="H8" i="2" s="1"/>
  <c r="I8" i="2" s="1"/>
  <c r="F7" i="2"/>
  <c r="H7" i="2" s="1"/>
  <c r="I7" i="2" s="1"/>
  <c r="F6" i="2"/>
  <c r="H6" i="2" s="1"/>
  <c r="I6" i="2" s="1"/>
  <c r="I11" i="2" l="1"/>
  <c r="H11" i="2"/>
  <c r="F6" i="1"/>
  <c r="F7" i="1"/>
  <c r="H7" i="1" s="1"/>
  <c r="I7" i="1" s="1"/>
  <c r="F8" i="1"/>
  <c r="H8" i="1" s="1"/>
  <c r="I8" i="1" s="1"/>
  <c r="F9" i="1"/>
  <c r="H9" i="1" s="1"/>
  <c r="I9" i="1" s="1"/>
  <c r="F10" i="1"/>
  <c r="H10" i="1" l="1"/>
  <c r="I10" i="1" s="1"/>
  <c r="H11" i="1"/>
  <c r="I6" i="1"/>
  <c r="I11" i="1" l="1"/>
</calcChain>
</file>

<file path=xl/sharedStrings.xml><?xml version="1.0" encoding="utf-8"?>
<sst xmlns="http://schemas.openxmlformats.org/spreadsheetml/2006/main" count="57" uniqueCount="27">
  <si>
    <t>№</t>
  </si>
  <si>
    <t>Ед. изм</t>
  </si>
  <si>
    <t>Цена за единицу изм. (руб.)</t>
  </si>
  <si>
    <t xml:space="preserve">Наименование </t>
  </si>
  <si>
    <t>кол-во</t>
  </si>
  <si>
    <t>шт</t>
  </si>
  <si>
    <t xml:space="preserve">Цена  закупки </t>
  </si>
  <si>
    <t>Итого   без НДС</t>
  </si>
  <si>
    <t>Итого  с НДС</t>
  </si>
  <si>
    <t>НМЦК определяемя методом индексации  цен (руб./ед.)</t>
  </si>
  <si>
    <t xml:space="preserve">Счетчик МИР С-05.10-230-5(80)-GPZ1В-KNQ-E-D с дисплеем потребителя МИР ДП-01.П и кронштейном (сплит) или эквивалент </t>
  </si>
  <si>
    <t xml:space="preserve">Счетчик МИР С-04.10-230-5(100)-GPZ1В-KNQ-E-D с дисплеем потребителя МИР ДП-01.П и кронштейном (сплит) или эквивалент </t>
  </si>
  <si>
    <t xml:space="preserve">Счетчик МИР С-04.10-230-5(100)-G2RPZ1B-KQ-G-D или эквивалент </t>
  </si>
  <si>
    <t xml:space="preserve">Счетчик МИР С-05.10-230-5(80)-GPZ1-KNQ-D или эквивалент </t>
  </si>
  <si>
    <t xml:space="preserve">МИР С-07.05S-230-5(10)-G-Q-G-D или эквивалент </t>
  </si>
  <si>
    <t>Исп: _____________________________</t>
  </si>
  <si>
    <r>
      <t xml:space="preserve">Коэфф. индексации на </t>
    </r>
    <r>
      <rPr>
        <i/>
        <sz val="9"/>
        <rFont val="Times New Roman"/>
        <family val="1"/>
        <charset val="204"/>
      </rPr>
      <t>k</t>
    </r>
    <r>
      <rPr>
        <b/>
        <sz val="9"/>
        <rFont val="Times New Roman"/>
        <family val="1"/>
        <charset val="204"/>
      </rPr>
      <t xml:space="preserve"> 2023 год</t>
    </r>
  </si>
  <si>
    <t>В результате проведенного расчета Н(М)ЦД, ЦДЕП составила:</t>
  </si>
  <si>
    <t>х</t>
  </si>
  <si>
    <t>Приложение № 1.4  к Извещению № 40-изв/23 от 08.11.2023г.</t>
  </si>
  <si>
    <t>Обоснование начальной (максимальной) цены договора, цены договора, заключаемого с поставщиком (подрядчиком, исполнителем) (НМЦД) с изменениями от 15.11.2023г.</t>
  </si>
  <si>
    <t>Поставка интеллектуальных приборов учета электроэнергии в связи с выдачей новых технических условий в 2024 году.</t>
  </si>
  <si>
    <t>-</t>
  </si>
  <si>
    <t>Исп: _____________________________  Павлова О.П.</t>
  </si>
  <si>
    <t>Приложение № 1.3</t>
  </si>
  <si>
    <t xml:space="preserve">Обоснование начальной (максимальной) цены договора, цены договора, заключаемого с поставщиком (подрядчиком, исполнителем) (НМЦД) </t>
  </si>
  <si>
    <t xml:space="preserve">Счетчик МИР С-04.10-230-5(100)-GPZ1В-KNQ-E-D с дисплеем потребителя МИР ДП-01.П и кронштейном (сплит)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</si>
</sst>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24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BreakPreview" zoomScale="85" zoomScaleNormal="85" zoomScaleSheetLayoutView="85" workbookViewId="0">
      <selection activeCell="I7" sqref="I7"/>
    </sheetView>
  </sheetViews>
  <sheetFormatPr defaultRowHeight="12.75" outlineLevelRow="1" x14ac:dyDescent="0.2"/>
  <cols>
    <col min="1" max="1" width="5" style="1" customWidth="1"/>
    <col min="2" max="2" width="97.42578125" style="1" customWidth="1"/>
    <col min="3" max="3" width="10" style="1" customWidth="1"/>
    <col min="4" max="4" width="9.85546875" style="1" customWidth="1"/>
    <col min="5" max="5" width="18.42578125" style="1" customWidth="1"/>
    <col min="6" max="6" width="4" style="1" hidden="1" customWidth="1"/>
    <col min="7" max="7" width="5.7109375" style="1" hidden="1" customWidth="1"/>
    <col min="8" max="8" width="19.5703125" style="1" customWidth="1"/>
    <col min="9" max="9" width="21.42578125" style="1" bestFit="1" customWidth="1"/>
    <col min="10" max="10" width="9.140625" style="1"/>
    <col min="11" max="11" width="14.5703125" style="1" customWidth="1"/>
    <col min="12" max="12" width="9.140625" style="1"/>
    <col min="13" max="13" width="13" style="1" customWidth="1"/>
    <col min="14" max="16384" width="9.140625" style="1"/>
  </cols>
  <sheetData>
    <row r="1" spans="1:13" ht="15.75" customHeight="1" x14ac:dyDescent="0.25">
      <c r="A1" s="18" t="s">
        <v>24</v>
      </c>
      <c r="B1" s="18"/>
      <c r="C1" s="18"/>
      <c r="D1" s="18"/>
      <c r="E1" s="18"/>
      <c r="F1" s="18"/>
      <c r="G1" s="18"/>
      <c r="H1" s="18"/>
      <c r="I1" s="18"/>
    </row>
    <row r="2" spans="1:13" ht="39" customHeight="1" x14ac:dyDescent="0.2">
      <c r="A2" s="21" t="s">
        <v>25</v>
      </c>
      <c r="B2" s="21"/>
      <c r="C2" s="21"/>
      <c r="D2" s="21"/>
      <c r="E2" s="21"/>
      <c r="F2" s="21"/>
      <c r="G2" s="21"/>
      <c r="H2" s="21"/>
      <c r="I2" s="21"/>
    </row>
    <row r="3" spans="1:13" ht="28.5" customHeight="1" x14ac:dyDescent="0.2">
      <c r="A3" s="21" t="s">
        <v>21</v>
      </c>
      <c r="B3" s="23"/>
      <c r="C3" s="23"/>
      <c r="D3" s="23"/>
      <c r="E3" s="23"/>
      <c r="F3" s="23"/>
      <c r="G3" s="23"/>
      <c r="H3" s="23"/>
      <c r="I3" s="23"/>
    </row>
    <row r="4" spans="1:13" ht="18.75" customHeight="1" x14ac:dyDescent="0.2">
      <c r="A4" s="22" t="s">
        <v>0</v>
      </c>
      <c r="B4" s="22" t="s">
        <v>3</v>
      </c>
      <c r="C4" s="22" t="s">
        <v>1</v>
      </c>
      <c r="D4" s="22" t="s">
        <v>4</v>
      </c>
      <c r="E4" s="19" t="s">
        <v>9</v>
      </c>
      <c r="F4" s="19"/>
      <c r="G4" s="19"/>
      <c r="H4" s="19"/>
      <c r="I4" s="19"/>
    </row>
    <row r="5" spans="1:13" ht="39" customHeight="1" x14ac:dyDescent="0.2">
      <c r="A5" s="22"/>
      <c r="B5" s="22"/>
      <c r="C5" s="22"/>
      <c r="D5" s="22"/>
      <c r="E5" s="7" t="s">
        <v>2</v>
      </c>
      <c r="F5" s="8" t="s">
        <v>6</v>
      </c>
      <c r="G5" s="8" t="s">
        <v>16</v>
      </c>
      <c r="H5" s="8" t="s">
        <v>7</v>
      </c>
      <c r="I5" s="8" t="s">
        <v>8</v>
      </c>
    </row>
    <row r="6" spans="1:13" ht="34.5" hidden="1" customHeight="1" outlineLevel="1" x14ac:dyDescent="0.2">
      <c r="A6" s="9">
        <v>1</v>
      </c>
      <c r="B6" s="16" t="s">
        <v>10</v>
      </c>
      <c r="C6" s="4" t="s">
        <v>5</v>
      </c>
      <c r="D6" s="4" t="s">
        <v>22</v>
      </c>
      <c r="E6" s="10"/>
      <c r="F6" s="11" t="e">
        <f t="shared" ref="F6:F10" si="0">D6*E6</f>
        <v>#VALUE!</v>
      </c>
      <c r="G6" s="12">
        <v>1</v>
      </c>
      <c r="H6" s="11"/>
      <c r="I6" s="11">
        <f t="shared" ref="I6:I10" si="1">H6*1.2</f>
        <v>0</v>
      </c>
      <c r="J6" s="3"/>
      <c r="K6" s="3"/>
      <c r="M6" s="3"/>
    </row>
    <row r="7" spans="1:13" ht="34.5" customHeight="1" collapsed="1" x14ac:dyDescent="0.2">
      <c r="A7" s="9">
        <v>1</v>
      </c>
      <c r="B7" s="16" t="s">
        <v>26</v>
      </c>
      <c r="C7" s="4" t="s">
        <v>5</v>
      </c>
      <c r="D7" s="4">
        <v>85</v>
      </c>
      <c r="E7" s="10">
        <f>32400/1.2</f>
        <v>27000</v>
      </c>
      <c r="F7" s="11">
        <f t="shared" si="0"/>
        <v>2295000</v>
      </c>
      <c r="G7" s="12">
        <v>1</v>
      </c>
      <c r="H7" s="11">
        <f t="shared" ref="H7:H9" si="2">F7*G7</f>
        <v>2295000</v>
      </c>
      <c r="I7" s="11">
        <f t="shared" si="1"/>
        <v>2754000</v>
      </c>
      <c r="J7" s="3"/>
      <c r="K7" s="3"/>
      <c r="M7" s="3"/>
    </row>
    <row r="8" spans="1:13" ht="20.25" hidden="1" customHeight="1" outlineLevel="1" x14ac:dyDescent="0.2">
      <c r="A8" s="9">
        <v>3</v>
      </c>
      <c r="B8" s="16" t="s">
        <v>12</v>
      </c>
      <c r="C8" s="4" t="s">
        <v>5</v>
      </c>
      <c r="D8" s="4"/>
      <c r="E8" s="10">
        <f>36000/1.2</f>
        <v>30000</v>
      </c>
      <c r="F8" s="11">
        <f t="shared" si="0"/>
        <v>0</v>
      </c>
      <c r="G8" s="12">
        <v>1</v>
      </c>
      <c r="H8" s="11">
        <f t="shared" si="2"/>
        <v>0</v>
      </c>
      <c r="I8" s="11">
        <f t="shared" si="1"/>
        <v>0</v>
      </c>
      <c r="J8" s="3"/>
      <c r="K8" s="3"/>
      <c r="M8" s="3"/>
    </row>
    <row r="9" spans="1:13" ht="18" hidden="1" customHeight="1" outlineLevel="1" x14ac:dyDescent="0.2">
      <c r="A9" s="9">
        <v>4</v>
      </c>
      <c r="B9" s="16" t="s">
        <v>13</v>
      </c>
      <c r="C9" s="4" t="s">
        <v>5</v>
      </c>
      <c r="D9" s="4"/>
      <c r="E9" s="10">
        <f>18000/1.2</f>
        <v>15000</v>
      </c>
      <c r="F9" s="11">
        <f t="shared" si="0"/>
        <v>0</v>
      </c>
      <c r="G9" s="12">
        <v>1</v>
      </c>
      <c r="H9" s="11">
        <f t="shared" si="2"/>
        <v>0</v>
      </c>
      <c r="I9" s="11">
        <f>H9*1.2</f>
        <v>0</v>
      </c>
      <c r="J9" s="3"/>
      <c r="K9" s="3"/>
      <c r="M9" s="3"/>
    </row>
    <row r="10" spans="1:13" ht="15.75" hidden="1" outlineLevel="1" x14ac:dyDescent="0.2">
      <c r="A10" s="9">
        <v>5</v>
      </c>
      <c r="B10" s="16" t="s">
        <v>14</v>
      </c>
      <c r="C10" s="4" t="s">
        <v>5</v>
      </c>
      <c r="D10" s="4"/>
      <c r="E10" s="10">
        <f>25200/1.2</f>
        <v>21000</v>
      </c>
      <c r="F10" s="11">
        <f t="shared" si="0"/>
        <v>0</v>
      </c>
      <c r="G10" s="12">
        <v>1</v>
      </c>
      <c r="H10" s="11">
        <f>F10*G10</f>
        <v>0</v>
      </c>
      <c r="I10" s="11">
        <f t="shared" si="1"/>
        <v>0</v>
      </c>
      <c r="J10" s="3"/>
      <c r="K10" s="3"/>
      <c r="M10" s="3"/>
    </row>
    <row r="11" spans="1:13" ht="27.75" customHeight="1" collapsed="1" x14ac:dyDescent="0.2">
      <c r="A11" s="20" t="s">
        <v>17</v>
      </c>
      <c r="B11" s="20"/>
      <c r="C11" s="14" t="s">
        <v>18</v>
      </c>
      <c r="D11" s="14" t="s">
        <v>18</v>
      </c>
      <c r="E11" s="14" t="s">
        <v>18</v>
      </c>
      <c r="F11" s="13"/>
      <c r="G11" s="13"/>
      <c r="H11" s="15">
        <f>SUM(H6:H10)</f>
        <v>2295000</v>
      </c>
      <c r="I11" s="15">
        <f>SUM(I6:I10)</f>
        <v>2754000</v>
      </c>
      <c r="J11" s="3"/>
      <c r="K11" s="3"/>
      <c r="M11" s="5"/>
    </row>
    <row r="13" spans="1:13" ht="13.5" customHeight="1" x14ac:dyDescent="0.2">
      <c r="A13" s="2"/>
    </row>
    <row r="14" spans="1:13" ht="18.75" x14ac:dyDescent="0.3">
      <c r="A14" s="2"/>
      <c r="B14" s="6" t="s">
        <v>23</v>
      </c>
    </row>
    <row r="15" spans="1:13" ht="15.75" x14ac:dyDescent="0.2">
      <c r="A15" s="2"/>
    </row>
    <row r="16" spans="1:13" ht="15.75" x14ac:dyDescent="0.2">
      <c r="A16" s="2"/>
    </row>
  </sheetData>
  <sheetProtection selectLockedCells="1" selectUnlockedCells="1"/>
  <mergeCells count="9">
    <mergeCell ref="A1:I1"/>
    <mergeCell ref="E4:I4"/>
    <mergeCell ref="A11:B11"/>
    <mergeCell ref="A2:I2"/>
    <mergeCell ref="A4:A5"/>
    <mergeCell ref="B4:B5"/>
    <mergeCell ref="C4:C5"/>
    <mergeCell ref="D4:D5"/>
    <mergeCell ref="A3:I3"/>
  </mergeCells>
  <pageMargins left="0.25" right="0.25" top="0.75" bottom="0.75" header="0.51180555555555551" footer="0.51180555555555551"/>
  <pageSetup paperSize="9" scale="78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85" zoomScaleSheetLayoutView="100" workbookViewId="0">
      <selection activeCell="D10" sqref="D10"/>
    </sheetView>
  </sheetViews>
  <sheetFormatPr defaultRowHeight="12.75" x14ac:dyDescent="0.2"/>
  <cols>
    <col min="1" max="1" width="5" style="1" customWidth="1"/>
    <col min="2" max="2" width="97.42578125" style="1" customWidth="1"/>
    <col min="3" max="3" width="10" style="1" customWidth="1"/>
    <col min="4" max="4" width="9.85546875" style="1" customWidth="1"/>
    <col min="5" max="5" width="18.42578125" style="1" customWidth="1"/>
    <col min="6" max="6" width="4" style="1" hidden="1" customWidth="1"/>
    <col min="7" max="7" width="5.7109375" style="1" hidden="1" customWidth="1"/>
    <col min="8" max="8" width="19.5703125" style="1" customWidth="1"/>
    <col min="9" max="9" width="21.42578125" style="1" bestFit="1" customWidth="1"/>
    <col min="10" max="10" width="9.140625" style="1"/>
    <col min="11" max="11" width="14.5703125" style="1" customWidth="1"/>
    <col min="12" max="12" width="9.140625" style="1"/>
    <col min="13" max="13" width="13" style="1" customWidth="1"/>
    <col min="14" max="16384" width="9.140625" style="1"/>
  </cols>
  <sheetData>
    <row r="1" spans="1:13" ht="15.75" customHeight="1" x14ac:dyDescent="0.25">
      <c r="A1" s="18" t="s">
        <v>19</v>
      </c>
      <c r="B1" s="18"/>
      <c r="C1" s="18"/>
      <c r="D1" s="18"/>
      <c r="E1" s="18"/>
      <c r="F1" s="18"/>
      <c r="G1" s="18"/>
      <c r="H1" s="18"/>
      <c r="I1" s="18"/>
    </row>
    <row r="2" spans="1:13" ht="39" customHeight="1" x14ac:dyDescent="0.2">
      <c r="A2" s="21" t="s">
        <v>20</v>
      </c>
      <c r="B2" s="21"/>
      <c r="C2" s="21"/>
      <c r="D2" s="21"/>
      <c r="E2" s="21"/>
      <c r="F2" s="21"/>
      <c r="G2" s="21"/>
      <c r="H2" s="21"/>
      <c r="I2" s="21"/>
    </row>
    <row r="3" spans="1:13" ht="28.5" customHeight="1" x14ac:dyDescent="0.2">
      <c r="A3" s="21" t="s">
        <v>21</v>
      </c>
      <c r="B3" s="23"/>
      <c r="C3" s="23"/>
      <c r="D3" s="23"/>
      <c r="E3" s="23"/>
      <c r="F3" s="23"/>
      <c r="G3" s="23"/>
      <c r="H3" s="23"/>
      <c r="I3" s="23"/>
    </row>
    <row r="4" spans="1:13" ht="18.75" customHeight="1" x14ac:dyDescent="0.2">
      <c r="A4" s="22" t="s">
        <v>0</v>
      </c>
      <c r="B4" s="22" t="s">
        <v>3</v>
      </c>
      <c r="C4" s="22" t="s">
        <v>1</v>
      </c>
      <c r="D4" s="22" t="s">
        <v>4</v>
      </c>
      <c r="E4" s="19" t="s">
        <v>9</v>
      </c>
      <c r="F4" s="19"/>
      <c r="G4" s="19"/>
      <c r="H4" s="19"/>
      <c r="I4" s="19"/>
    </row>
    <row r="5" spans="1:13" ht="39" customHeight="1" x14ac:dyDescent="0.2">
      <c r="A5" s="22"/>
      <c r="B5" s="22"/>
      <c r="C5" s="22"/>
      <c r="D5" s="22"/>
      <c r="E5" s="17" t="s">
        <v>2</v>
      </c>
      <c r="F5" s="8" t="s">
        <v>6</v>
      </c>
      <c r="G5" s="8" t="s">
        <v>16</v>
      </c>
      <c r="H5" s="8" t="s">
        <v>7</v>
      </c>
      <c r="I5" s="8" t="s">
        <v>8</v>
      </c>
    </row>
    <row r="6" spans="1:13" ht="34.5" customHeight="1" x14ac:dyDescent="0.2">
      <c r="A6" s="9">
        <v>1</v>
      </c>
      <c r="B6" s="16" t="s">
        <v>10</v>
      </c>
      <c r="C6" s="4" t="s">
        <v>5</v>
      </c>
      <c r="D6" s="4">
        <v>19</v>
      </c>
      <c r="E6" s="10">
        <f>25500/1.2</f>
        <v>21250</v>
      </c>
      <c r="F6" s="11">
        <f t="shared" ref="F6:F10" si="0">D6*E6</f>
        <v>403750</v>
      </c>
      <c r="G6" s="12">
        <v>1</v>
      </c>
      <c r="H6" s="11">
        <f t="shared" ref="H6:H9" si="1">F6*G6</f>
        <v>403750</v>
      </c>
      <c r="I6" s="11">
        <f t="shared" ref="I6:I10" si="2">H6*1.2</f>
        <v>484500</v>
      </c>
      <c r="J6" s="3"/>
      <c r="K6" s="3"/>
      <c r="M6" s="3"/>
    </row>
    <row r="7" spans="1:13" ht="34.5" customHeight="1" x14ac:dyDescent="0.2">
      <c r="A7" s="9">
        <v>2</v>
      </c>
      <c r="B7" s="16" t="s">
        <v>11</v>
      </c>
      <c r="C7" s="4" t="s">
        <v>5</v>
      </c>
      <c r="D7" s="4">
        <v>25</v>
      </c>
      <c r="E7" s="10">
        <f>32400/1.2</f>
        <v>27000</v>
      </c>
      <c r="F7" s="11">
        <f t="shared" si="0"/>
        <v>675000</v>
      </c>
      <c r="G7" s="12">
        <v>1</v>
      </c>
      <c r="H7" s="11">
        <f t="shared" si="1"/>
        <v>675000</v>
      </c>
      <c r="I7" s="11">
        <f t="shared" si="2"/>
        <v>810000</v>
      </c>
      <c r="J7" s="3"/>
      <c r="K7" s="3"/>
      <c r="M7" s="3"/>
    </row>
    <row r="8" spans="1:13" ht="20.25" customHeight="1" x14ac:dyDescent="0.2">
      <c r="A8" s="9">
        <v>3</v>
      </c>
      <c r="B8" s="16" t="s">
        <v>12</v>
      </c>
      <c r="C8" s="4" t="s">
        <v>5</v>
      </c>
      <c r="D8" s="4"/>
      <c r="E8" s="10">
        <f>36000/1.2</f>
        <v>30000</v>
      </c>
      <c r="F8" s="11">
        <f t="shared" si="0"/>
        <v>0</v>
      </c>
      <c r="G8" s="12">
        <v>1</v>
      </c>
      <c r="H8" s="11">
        <f t="shared" si="1"/>
        <v>0</v>
      </c>
      <c r="I8" s="11">
        <f t="shared" si="2"/>
        <v>0</v>
      </c>
      <c r="J8" s="3"/>
      <c r="K8" s="3"/>
      <c r="M8" s="3"/>
    </row>
    <row r="9" spans="1:13" ht="18" customHeight="1" x14ac:dyDescent="0.2">
      <c r="A9" s="9">
        <v>4</v>
      </c>
      <c r="B9" s="16" t="s">
        <v>13</v>
      </c>
      <c r="C9" s="4" t="s">
        <v>5</v>
      </c>
      <c r="D9" s="4"/>
      <c r="E9" s="10">
        <f>18000/1.2</f>
        <v>15000</v>
      </c>
      <c r="F9" s="11">
        <f t="shared" si="0"/>
        <v>0</v>
      </c>
      <c r="G9" s="12">
        <v>1</v>
      </c>
      <c r="H9" s="11">
        <f t="shared" si="1"/>
        <v>0</v>
      </c>
      <c r="I9" s="11">
        <f>H9*1.2</f>
        <v>0</v>
      </c>
      <c r="J9" s="3"/>
      <c r="K9" s="3"/>
      <c r="M9" s="3"/>
    </row>
    <row r="10" spans="1:13" ht="15.75" x14ac:dyDescent="0.2">
      <c r="A10" s="9">
        <v>5</v>
      </c>
      <c r="B10" s="16" t="s">
        <v>14</v>
      </c>
      <c r="C10" s="4" t="s">
        <v>5</v>
      </c>
      <c r="D10" s="4">
        <v>10</v>
      </c>
      <c r="E10" s="10">
        <f>25200/1.2</f>
        <v>21000</v>
      </c>
      <c r="F10" s="11">
        <f t="shared" si="0"/>
        <v>210000</v>
      </c>
      <c r="G10" s="12">
        <v>1</v>
      </c>
      <c r="H10" s="11">
        <f>F10*G10</f>
        <v>210000</v>
      </c>
      <c r="I10" s="11">
        <f t="shared" si="2"/>
        <v>252000</v>
      </c>
      <c r="J10" s="3"/>
      <c r="K10" s="3"/>
      <c r="M10" s="3"/>
    </row>
    <row r="11" spans="1:13" ht="27.75" customHeight="1" x14ac:dyDescent="0.2">
      <c r="A11" s="20" t="s">
        <v>17</v>
      </c>
      <c r="B11" s="20"/>
      <c r="C11" s="14" t="s">
        <v>18</v>
      </c>
      <c r="D11" s="14" t="s">
        <v>18</v>
      </c>
      <c r="E11" s="14" t="s">
        <v>18</v>
      </c>
      <c r="F11" s="13"/>
      <c r="G11" s="13"/>
      <c r="H11" s="15">
        <f>SUM(H6:H10)</f>
        <v>1288750</v>
      </c>
      <c r="I11" s="15">
        <f>SUM(I6:I10)</f>
        <v>1546500</v>
      </c>
      <c r="J11" s="3"/>
      <c r="K11" s="3"/>
      <c r="M11" s="5"/>
    </row>
    <row r="13" spans="1:13" ht="13.5" customHeight="1" x14ac:dyDescent="0.2">
      <c r="A13" s="2"/>
    </row>
    <row r="14" spans="1:13" ht="18.75" x14ac:dyDescent="0.3">
      <c r="A14" s="2"/>
      <c r="B14" s="6" t="s">
        <v>15</v>
      </c>
    </row>
    <row r="15" spans="1:13" ht="15.75" x14ac:dyDescent="0.2">
      <c r="A15" s="2"/>
    </row>
    <row r="16" spans="1:13" ht="15.75" x14ac:dyDescent="0.2">
      <c r="A16" s="2"/>
    </row>
  </sheetData>
  <sheetProtection selectLockedCells="1" selectUnlockedCells="1"/>
  <mergeCells count="9">
    <mergeCell ref="A11:B11"/>
    <mergeCell ref="A1:I1"/>
    <mergeCell ref="A2:I2"/>
    <mergeCell ref="A3:I3"/>
    <mergeCell ref="A4:A5"/>
    <mergeCell ref="B4:B5"/>
    <mergeCell ref="C4:C5"/>
    <mergeCell ref="D4:D5"/>
    <mergeCell ref="E4:I4"/>
  </mergeCells>
  <pageMargins left="0.25" right="0.25" top="0.75" bottom="0.75" header="0.51180555555555551" footer="0.51180555555555551"/>
  <pageSetup paperSize="9" scale="78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цены</vt:lpstr>
      <vt:lpstr>Расчет цены (2)</vt:lpstr>
      <vt:lpstr>'Расчет цены'!Область_печати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Гарагуля Ольга Сергеевна</dc:creator>
  <cp:lastModifiedBy>Наталья</cp:lastModifiedBy>
  <cp:lastPrinted>2024-09-09T07:26:03Z</cp:lastPrinted>
  <dcterms:created xsi:type="dcterms:W3CDTF">2018-01-26T06:27:11Z</dcterms:created>
  <dcterms:modified xsi:type="dcterms:W3CDTF">2024-10-21T13:38:36Z</dcterms:modified>
</cp:coreProperties>
</file>