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4\48 Поставка КТП 400 Восточный 3эт\Извещение 48 Поставка КТП 400 Восточный 3эт\"/>
    </mc:Choice>
  </mc:AlternateContent>
  <bookViews>
    <workbookView xWindow="0" yWindow="0" windowWidth="28800" windowHeight="11205" tabRatio="500"/>
  </bookViews>
  <sheets>
    <sheet name="Расчет цены" sheetId="1" r:id="rId1"/>
  </sheets>
  <definedNames>
    <definedName name="_xlnm.Print_Area" localSheetId="0">'Расчет цены'!$A$1:$M$19</definedName>
  </definedNames>
  <calcPr calcId="162913"/>
</workbook>
</file>

<file path=xl/calcChain.xml><?xml version="1.0" encoding="utf-8"?>
<calcChain xmlns="http://schemas.openxmlformats.org/spreadsheetml/2006/main">
  <c r="F10" i="1" l="1"/>
  <c r="G10" i="1"/>
  <c r="E10" i="1"/>
  <c r="H10" i="1" l="1"/>
  <c r="I10" i="1" s="1"/>
  <c r="L10" i="1" l="1"/>
  <c r="M10" i="1" s="1"/>
  <c r="M11" i="1" s="1"/>
  <c r="J10" i="1"/>
  <c r="K10" i="1" s="1"/>
  <c r="L11" i="1" l="1"/>
</calcChain>
</file>

<file path=xl/sharedStrings.xml><?xml version="1.0" encoding="utf-8"?>
<sst xmlns="http://schemas.openxmlformats.org/spreadsheetml/2006/main" count="23" uniqueCount="23">
  <si>
    <t>№</t>
  </si>
  <si>
    <t>Ед. изм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</si>
  <si>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</si>
  <si>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Н(М)ЦК, ЦКЕП</t>
  </si>
  <si>
    <t>Н(М)ЦК, ЦКЕП, определяемая методом сопоставимых рыночных цен (анализа рынка)*</t>
  </si>
  <si>
    <t xml:space="preserve">Средняя арифметическая цена за единицу     &lt;ц&gt; </t>
  </si>
  <si>
    <t>Цена за единицу изм. (руб.)</t>
  </si>
  <si>
    <t>Цена за единицу изм. с округлением (вниз) до сотых долей после запятой (руб.)</t>
  </si>
  <si>
    <t>В результате проведенного расчета Н(М)ЦК, ЦКЕП контракта составила:</t>
  </si>
  <si>
    <t xml:space="preserve">Наименование </t>
  </si>
  <si>
    <t>ИТОГО (П1+П2+П3):</t>
  </si>
  <si>
    <r>
      <t>Расчет Н(М)ЦК по формуле</t>
    </r>
    <r>
      <rPr>
        <sz val="12"/>
        <color indexed="8"/>
        <rFont val="Times New Roman"/>
        <family val="1"/>
        <charset val="204"/>
      </rPr>
      <t xml:space="preserve">                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</si>
  <si>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Обоснование начальной (максимальной) цены контракта, цены контракта, заключаемого с поставщиком (подрядчиком, исполнителем) (Н(М)ЦК, ЦКЕП)</t>
  </si>
  <si>
    <t xml:space="preserve">Поставщик № 1            </t>
  </si>
  <si>
    <t xml:space="preserve">Поставщик  № 2      </t>
  </si>
  <si>
    <t>Поставщик  № 3</t>
  </si>
  <si>
    <t>Кол-во</t>
  </si>
  <si>
    <t>Н(М)ЦК, ЦКЕП контракта с учетом округления цены за единицу без НДС (руб.)</t>
  </si>
  <si>
    <t>Н(М)ЦК, ЦКЕП контракта с учетом округления цены за единицу с  НДС (руб.)</t>
  </si>
  <si>
    <t>шт</t>
  </si>
  <si>
    <t>Исполнитель : Павлова О.П.________________</t>
  </si>
  <si>
    <t>Приложение 3.1 к извещению</t>
  </si>
  <si>
    <t xml:space="preserve">Поставка комплектной трансформаторной подстанции киоскового типа мощностью 400кВА напряжением 6/0.4кВ климатическое исполнение У1 (для электроснабжения потребителей по адресу Нижегородская обл. г. Павлово поселок Восточный 3этап)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</si>
</sst>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indexed="8"/>
      <name val="Calibri"/>
      <family val="2"/>
      <charset val="204"/>
    </font>
    <font>
      <sz val="10"/>
      <name val="Arial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>
      <alignment horizontal="left"/>
    </xf>
    <xf numFmtId="43" fontId="1" fillId="0" borderId="0" applyFill="0" applyBorder="0" applyAlignment="0" applyProtection="0"/>
  </cellStyleXfs>
  <cellXfs count="39">
    <xf numFmtId="0" fontId="0" fillId="0" borderId="0" xfId="0"/>
    <xf numFmtId="0" fontId="3" fillId="0" borderId="0" xfId="0" applyFont="1"/>
    <xf numFmtId="4" fontId="5" fillId="0" borderId="1" xfId="0" applyNumberFormat="1" applyFont="1" applyBorder="1" applyAlignment="1">
      <alignment vertical="center" wrapText="1"/>
    </xf>
    <xf numFmtId="4" fontId="3" fillId="0" borderId="0" xfId="0" applyNumberFormat="1" applyFont="1"/>
    <xf numFmtId="43" fontId="1" fillId="0" borderId="0" xfId="2"/>
    <xf numFmtId="0" fontId="3" fillId="0" borderId="1" xfId="0" applyFont="1" applyBorder="1"/>
    <xf numFmtId="0" fontId="4" fillId="0" borderId="0" xfId="0" applyFont="1" applyBorder="1" applyAlignment="1">
      <alignment horizontal="right" wrapText="1"/>
    </xf>
    <xf numFmtId="4" fontId="5" fillId="0" borderId="1" xfId="0" applyNumberFormat="1" applyFont="1" applyBorder="1"/>
    <xf numFmtId="0" fontId="4" fillId="0" borderId="0" xfId="0" applyFont="1" applyFill="1" applyBorder="1" applyAlignment="1">
      <alignment vertical="center" wrapText="1"/>
    </xf>
    <xf numFmtId="4" fontId="4" fillId="0" borderId="2" xfId="0" applyNumberFormat="1" applyFont="1" applyBorder="1"/>
    <xf numFmtId="0" fontId="5" fillId="0" borderId="2" xfId="0" applyFont="1" applyBorder="1" applyAlignment="1"/>
    <xf numFmtId="43" fontId="1" fillId="2" borderId="0" xfId="2" applyFill="1"/>
    <xf numFmtId="0" fontId="5" fillId="0" borderId="2" xfId="0" applyFont="1" applyBorder="1"/>
    <xf numFmtId="4" fontId="5" fillId="0" borderId="0" xfId="0" applyNumberFormat="1" applyFont="1"/>
    <xf numFmtId="0" fontId="4" fillId="0" borderId="0" xfId="0" applyFont="1" applyBorder="1"/>
    <xf numFmtId="0" fontId="5" fillId="0" borderId="3" xfId="0" applyFont="1" applyBorder="1"/>
    <xf numFmtId="4" fontId="5" fillId="0" borderId="3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2171140</xdr:rowOff>
    </xdr:from>
    <xdr:to>
      <xdr:col>8</xdr:col>
      <xdr:colOff>62193</xdr:colOff>
      <xdr:row>8</xdr:row>
      <xdr:rowOff>2523565</xdr:rowOff>
    </xdr:to>
    <xdr:pic>
      <xdr:nvPicPr>
        <xdr:cNvPr id="18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52655" y="3571875"/>
          <a:ext cx="1135156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194982</xdr:colOff>
      <xdr:row>8</xdr:row>
      <xdr:rowOff>2386292</xdr:rowOff>
    </xdr:from>
    <xdr:to>
      <xdr:col>8</xdr:col>
      <xdr:colOff>1680882</xdr:colOff>
      <xdr:row>8</xdr:row>
      <xdr:rowOff>2748242</xdr:rowOff>
    </xdr:to>
    <xdr:pic>
      <xdr:nvPicPr>
        <xdr:cNvPr id="189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0" y="3787027"/>
          <a:ext cx="14859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314325</xdr:colOff>
      <xdr:row>8</xdr:row>
      <xdr:rowOff>1847850</xdr:rowOff>
    </xdr:from>
    <xdr:to>
      <xdr:col>8</xdr:col>
      <xdr:colOff>466725</xdr:colOff>
      <xdr:row>8</xdr:row>
      <xdr:rowOff>2076450</xdr:rowOff>
    </xdr:to>
    <xdr:pic>
      <xdr:nvPicPr>
        <xdr:cNvPr id="189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9175" y="3248025"/>
          <a:ext cx="152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view="pageBreakPreview" topLeftCell="C4" zoomScaleNormal="85" zoomScaleSheetLayoutView="100" workbookViewId="0">
      <selection activeCell="M9" sqref="M9"/>
    </sheetView>
  </sheetViews>
  <sheetFormatPr defaultRowHeight="12.75" x14ac:dyDescent="0.2"/>
  <cols>
    <col min="1" max="1" width="5" style="1" customWidth="1"/>
    <col min="2" max="2" width="43" style="1" customWidth="1"/>
    <col min="3" max="3" width="10" style="1" customWidth="1"/>
    <col min="4" max="4" width="9.28515625" style="1" customWidth="1"/>
    <col min="5" max="8" width="13.7109375" style="1" customWidth="1"/>
    <col min="9" max="9" width="28.28515625" style="1" customWidth="1"/>
    <col min="10" max="14" width="13.7109375" style="1" customWidth="1"/>
    <col min="15" max="15" width="13.85546875" style="1" bestFit="1" customWidth="1"/>
    <col min="16" max="16" width="17.42578125" style="11" customWidth="1"/>
    <col min="17" max="18" width="17.42578125" style="4" customWidth="1"/>
    <col min="19" max="19" width="14.85546875" style="1" customWidth="1"/>
    <col min="20" max="16384" width="9.140625" style="1"/>
  </cols>
  <sheetData>
    <row r="1" spans="1:15" ht="15.75" customHeight="1" x14ac:dyDescent="0.25">
      <c r="I1" s="29"/>
      <c r="J1" s="29"/>
      <c r="K1" s="38" t="s">
        <v>21</v>
      </c>
      <c r="L1" s="38"/>
      <c r="M1" s="38"/>
    </row>
    <row r="2" spans="1:15" ht="15.75" customHeight="1" x14ac:dyDescent="0.25">
      <c r="I2" s="6"/>
      <c r="J2" s="6"/>
      <c r="K2" s="6"/>
      <c r="L2" s="6"/>
      <c r="M2" s="6"/>
    </row>
    <row r="3" spans="1:15" ht="15.75" customHeight="1" x14ac:dyDescent="0.25">
      <c r="I3" s="6"/>
      <c r="J3" s="6"/>
      <c r="K3" s="6"/>
      <c r="L3" s="6"/>
      <c r="M3" s="6"/>
    </row>
    <row r="4" spans="1:15" ht="15.75" customHeight="1" x14ac:dyDescent="0.25">
      <c r="I4" s="6"/>
      <c r="J4" s="6"/>
      <c r="K4" s="6"/>
      <c r="L4" s="6"/>
      <c r="M4" s="6"/>
    </row>
    <row r="5" spans="1:15" ht="15.75" customHeight="1" x14ac:dyDescent="0.25">
      <c r="I5" s="6"/>
      <c r="J5" s="6"/>
      <c r="K5" s="6"/>
      <c r="L5" s="6"/>
      <c r="M5" s="6"/>
    </row>
    <row r="6" spans="1:15" ht="15.75" customHeight="1" x14ac:dyDescent="0.25">
      <c r="I6" s="6"/>
      <c r="J6" s="6"/>
      <c r="K6" s="6"/>
      <c r="L6" s="6"/>
      <c r="M6" s="6"/>
    </row>
    <row r="7" spans="1:15" ht="39" customHeight="1" x14ac:dyDescent="0.2">
      <c r="A7" s="32" t="s">
        <v>12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</row>
    <row r="8" spans="1:15" ht="55.5" customHeight="1" x14ac:dyDescent="0.2">
      <c r="A8" s="37" t="s">
        <v>0</v>
      </c>
      <c r="B8" s="37" t="s">
        <v>9</v>
      </c>
      <c r="C8" s="37" t="s">
        <v>1</v>
      </c>
      <c r="D8" s="37" t="s">
        <v>16</v>
      </c>
      <c r="E8" s="30" t="s">
        <v>2</v>
      </c>
      <c r="F8" s="30"/>
      <c r="G8" s="30"/>
      <c r="H8" s="28" t="s">
        <v>3</v>
      </c>
      <c r="I8" s="30" t="s">
        <v>4</v>
      </c>
      <c r="J8" s="30"/>
      <c r="K8" s="30"/>
      <c r="L8" s="30"/>
      <c r="M8" s="31"/>
    </row>
    <row r="9" spans="1:15" ht="218.25" customHeight="1" x14ac:dyDescent="0.2">
      <c r="A9" s="37"/>
      <c r="B9" s="37"/>
      <c r="C9" s="37"/>
      <c r="D9" s="37"/>
      <c r="E9" s="26" t="s">
        <v>13</v>
      </c>
      <c r="F9" s="26" t="s">
        <v>14</v>
      </c>
      <c r="G9" s="26" t="s">
        <v>15</v>
      </c>
      <c r="H9" s="17" t="s">
        <v>5</v>
      </c>
      <c r="I9" s="17" t="s">
        <v>11</v>
      </c>
      <c r="J9" s="17" t="s">
        <v>6</v>
      </c>
      <c r="K9" s="17" t="s">
        <v>7</v>
      </c>
      <c r="L9" s="17" t="s">
        <v>17</v>
      </c>
      <c r="M9" s="17" t="s">
        <v>18</v>
      </c>
    </row>
    <row r="10" spans="1:15" ht="109.5" customHeight="1" x14ac:dyDescent="0.25">
      <c r="A10" s="18">
        <v>1</v>
      </c>
      <c r="B10" s="19" t="s">
        <v>22</v>
      </c>
      <c r="C10" s="20" t="s">
        <v>19</v>
      </c>
      <c r="D10" s="21">
        <v>1</v>
      </c>
      <c r="E10" s="22">
        <f>(1650000+456933)/1.2</f>
        <v>1755777.5</v>
      </c>
      <c r="F10" s="23">
        <f>(1680000+460000)/1.2</f>
        <v>1783333.3333333335</v>
      </c>
      <c r="G10" s="24">
        <f>(1730000+456933)/1.2</f>
        <v>1822444.1666666667</v>
      </c>
      <c r="H10" s="25">
        <f>ROUND(AVERAGE(E10:G10),3)</f>
        <v>1787185</v>
      </c>
      <c r="I10" s="25">
        <f t="shared" ref="I10" si="0">D10*H10</f>
        <v>1787185</v>
      </c>
      <c r="J10" s="25">
        <f>I10/D10</f>
        <v>1787185</v>
      </c>
      <c r="K10" s="25">
        <f>ROUNDDOWN(J10,2)</f>
        <v>1787185</v>
      </c>
      <c r="L10" s="25">
        <f>H10*D10</f>
        <v>1787185</v>
      </c>
      <c r="M10" s="2">
        <f>L10*1.2</f>
        <v>2144622</v>
      </c>
      <c r="N10" s="13"/>
      <c r="O10" s="13"/>
    </row>
    <row r="11" spans="1:15" ht="34.5" customHeight="1" x14ac:dyDescent="0.25">
      <c r="A11" s="12"/>
      <c r="B11" s="14" t="s">
        <v>8</v>
      </c>
      <c r="C11" s="15"/>
      <c r="D11" s="10"/>
      <c r="E11" s="16"/>
      <c r="F11" s="7"/>
      <c r="G11" s="7"/>
      <c r="H11" s="12"/>
      <c r="I11" s="36" t="s">
        <v>10</v>
      </c>
      <c r="J11" s="36"/>
      <c r="K11" s="36"/>
      <c r="L11" s="9">
        <f>SUM(L10:L10)</f>
        <v>1787185</v>
      </c>
      <c r="M11" s="9">
        <f>SUM(M10:M10)</f>
        <v>2144622</v>
      </c>
      <c r="N11" s="3"/>
      <c r="O11" s="13"/>
    </row>
    <row r="12" spans="1:15" ht="30" customHeight="1" x14ac:dyDescent="0.25">
      <c r="A12" s="5"/>
      <c r="B12" s="5"/>
      <c r="C12" s="5"/>
      <c r="D12" s="5"/>
      <c r="E12" s="7"/>
      <c r="F12" s="7"/>
      <c r="G12" s="7"/>
      <c r="H12" s="5"/>
      <c r="I12" s="5"/>
      <c r="J12" s="5"/>
      <c r="K12" s="5"/>
      <c r="L12" s="5"/>
      <c r="M12" s="5"/>
    </row>
    <row r="14" spans="1:15" ht="15.75" x14ac:dyDescent="0.2">
      <c r="A14" s="8"/>
    </row>
    <row r="15" spans="1:15" ht="12.75" customHeight="1" x14ac:dyDescent="0.2">
      <c r="A15" s="8"/>
      <c r="B15" s="35"/>
      <c r="C15" s="35"/>
      <c r="D15" s="35"/>
    </row>
    <row r="16" spans="1:15" ht="13.5" customHeight="1" x14ac:dyDescent="0.2">
      <c r="A16" s="8"/>
      <c r="H16" s="3"/>
      <c r="K16" s="3"/>
    </row>
    <row r="17" spans="1:2" ht="12.75" customHeight="1" x14ac:dyDescent="0.25">
      <c r="A17" s="8"/>
      <c r="B17" s="27" t="s">
        <v>20</v>
      </c>
    </row>
    <row r="18" spans="1:2" ht="13.5" customHeight="1" x14ac:dyDescent="0.2">
      <c r="A18" s="8"/>
    </row>
    <row r="19" spans="1:2" ht="15.75" x14ac:dyDescent="0.2">
      <c r="A19" s="8"/>
    </row>
    <row r="20" spans="1:2" ht="15.75" x14ac:dyDescent="0.2">
      <c r="A20" s="8"/>
    </row>
    <row r="21" spans="1:2" ht="15.75" x14ac:dyDescent="0.2">
      <c r="A21" s="8"/>
    </row>
  </sheetData>
  <sheetProtection selectLockedCells="1" selectUnlockedCells="1"/>
  <mergeCells count="11">
    <mergeCell ref="I1:J1"/>
    <mergeCell ref="I8:M8"/>
    <mergeCell ref="A7:M7"/>
    <mergeCell ref="B15:D15"/>
    <mergeCell ref="I11:K11"/>
    <mergeCell ref="A8:A9"/>
    <mergeCell ref="B8:B9"/>
    <mergeCell ref="C8:C9"/>
    <mergeCell ref="D8:D9"/>
    <mergeCell ref="E8:G8"/>
    <mergeCell ref="K1:M1"/>
  </mergeCells>
  <pageMargins left="0.23622047244094491" right="0.23622047244094491" top="0" bottom="0.15748031496062992" header="0.51181102362204722" footer="0.51181102362204722"/>
  <pageSetup paperSize="9" scale="69" firstPageNumber="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</vt:lpstr>
      <vt:lpstr>'Расчет цены'!Область_печати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Гарагуля Ольга Сергеевна</dc:creator>
  <cp:lastModifiedBy>Наталья</cp:lastModifiedBy>
  <cp:lastPrinted>2024-05-27T08:50:19Z</cp:lastPrinted>
  <dcterms:created xsi:type="dcterms:W3CDTF">2018-01-26T06:27:11Z</dcterms:created>
  <dcterms:modified xsi:type="dcterms:W3CDTF">2024-12-02T10:41:58Z</dcterms:modified>
</cp:coreProperties>
</file>